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расходов'!$13:$15</definedName>
    <definedName name="_xlnm.Print_Titles" localSheetId="0">'Роспись расходов'!$13:$15</definedName>
  </definedNames>
  <calcPr calcId="145621"/>
</workbook>
</file>

<file path=xl/calcChain.xml><?xml version="1.0" encoding="utf-8"?>
<calcChain xmlns="http://schemas.openxmlformats.org/spreadsheetml/2006/main">
  <c r="G75" i="12" l="1"/>
  <c r="G74" i="12" s="1"/>
  <c r="G56" i="12" s="1"/>
  <c r="H65" i="12"/>
  <c r="G65" i="12"/>
  <c r="H75" i="12"/>
  <c r="H83" i="12"/>
  <c r="G83" i="12"/>
  <c r="G94" i="12"/>
  <c r="G98" i="12"/>
  <c r="G102" i="12"/>
  <c r="F61" i="12"/>
  <c r="F57" i="12"/>
  <c r="F54" i="12"/>
  <c r="F51" i="12"/>
  <c r="F50" i="12"/>
  <c r="F41" i="12"/>
  <c r="F65" i="12"/>
  <c r="H54" i="12"/>
  <c r="G54" i="12"/>
  <c r="F80" i="12" l="1"/>
  <c r="H41" i="12" l="1"/>
  <c r="F20" i="12" l="1"/>
  <c r="G41" i="12"/>
  <c r="G58" i="12" l="1"/>
  <c r="H58" i="12" s="1"/>
  <c r="F89" i="12" l="1"/>
  <c r="F83" i="12"/>
  <c r="F94" i="12"/>
  <c r="F98" i="12"/>
  <c r="F102" i="12"/>
  <c r="G20" i="12" l="1"/>
  <c r="H20" i="12"/>
  <c r="F75" i="12" l="1"/>
  <c r="H94" i="12" l="1"/>
  <c r="G89" i="12" l="1"/>
  <c r="H89" i="12"/>
  <c r="F74" i="12"/>
  <c r="F56" i="12" s="1"/>
  <c r="G51" i="12"/>
  <c r="G50" i="12" s="1"/>
  <c r="H51" i="12"/>
  <c r="H50" i="12" s="1"/>
  <c r="H102" i="12"/>
  <c r="H98" i="12" l="1"/>
  <c r="H74" i="12" l="1"/>
  <c r="H61" i="12"/>
  <c r="H57" i="12"/>
  <c r="H40" i="12"/>
  <c r="H18" i="12"/>
  <c r="G61" i="12"/>
  <c r="G57" i="12"/>
  <c r="G40" i="12"/>
  <c r="G18" i="12"/>
  <c r="G17" i="12" s="1"/>
  <c r="G16" i="12" s="1"/>
  <c r="H17" i="12" l="1"/>
  <c r="H16" i="12" s="1"/>
  <c r="G105" i="12"/>
  <c r="H56" i="12"/>
  <c r="H105" i="12" s="1"/>
  <c r="F18" i="12" l="1"/>
  <c r="F40" i="12" l="1"/>
  <c r="F17" i="12" l="1"/>
  <c r="F16" i="12" s="1"/>
  <c r="F105" i="12" s="1"/>
</calcChain>
</file>

<file path=xl/sharedStrings.xml><?xml version="1.0" encoding="utf-8"?>
<sst xmlns="http://schemas.openxmlformats.org/spreadsheetml/2006/main" count="455" uniqueCount="185">
  <si>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</si>
  <si>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</si>
  <si>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</si>
  <si>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</si>
  <si>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</si>
  <si>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</si>
  <si>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</si>
  <si>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</si>
  <si>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</si>
  <si>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</si>
  <si>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</si>
  <si>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</si>
  <si>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</si>
  <si>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</si>
  <si>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</si>
  <si>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</si>
  <si>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</si>
  <si>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</si>
  <si>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</si>
  <si>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</si>
  <si>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</si>
  <si>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</si>
  <si>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</si>
  <si>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</si>
  <si>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</si>
  <si>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</si>
  <si>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</si>
  <si>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</si>
  <si>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</si>
  <si>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</si>
  <si>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</si>
  <si>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</si>
  <si>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</si>
  <si>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</si>
  <si>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</si>
  <si>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</si>
  <si>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</si>
  <si>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</si>
  <si>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</si>
  <si>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</si>
  <si>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</si>
  <si>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</si>
  <si>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</si>
  <si>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</si>
  <si>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</si>
  <si>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</si>
  <si>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</si>
  <si>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</si>
  <si>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</si>
  <si>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</si>
  <si>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</si>
  <si>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</si>
  <si>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</si>
  <si>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</si>
  <si>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</si>
  <si>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</si>
  <si>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</si>
  <si>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</si>
  <si>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</si>
  <si>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</si>
  <si>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</si>
  <si>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</si>
  <si>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</si>
  <si>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</si>
  <si>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</si>
  <si>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</si>
  <si>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</si>
  <si>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</si>
  <si>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</si>
  <si>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</si>
  <si>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</si>
  <si>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</si>
  <si>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</si>
  <si>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</si>
  <si>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</si>
  <si>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</si>
  <si>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</si>
  <si>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</si>
  <si>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</si>
  <si>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</si>
  <si>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</si>
  <si>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</si>
  <si>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</si>
  <si>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</si>
  <si>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</si>
  <si>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</si>
  <si>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</si>
  <si>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</si>
  <si>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</si>
  <si>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</si>
  <si>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</si>
  <si>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</si>
  <si>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</si>
  <si>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</si>
  <si>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</si>
  <si>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</si>
  <si>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</si>
  <si>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</si>
  <si>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</si>
  <si>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</si>
  <si>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</si>
  <si>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</si>
  <si>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</si>
  <si>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</si>
  <si>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</si>
  <si>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</si>
  <si>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</si>
  <si>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</si>
  <si>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</si>
  <si>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</si>
  <si>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</si>
  <si>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</si>
  <si>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</si>
  <si>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</si>
  <si>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</si>
  <si>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</si>
  <si>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</si>
  <si>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</si>
  <si>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</si>
  <si>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</si>
  <si>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</si>
  <si>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</si>
  <si>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</si>
  <si>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</si>
  <si>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2018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</si>
  <si>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</si>
  <si>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</si>
  <si>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</si>
  <si>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</si>
  <si>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</si>
  <si>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</si>
  <si>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</si>
  <si>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</si>
  <si>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</si>
  <si>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</si>
  <si>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</si>
  <si>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</si>
  <si>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</si>
  <si>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</si>
  <si>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</si>
  <si>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</si>
  <si>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</si>
  <si>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</si>
  <si>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</si>
  <si>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</si>
  <si>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</si>
  <si>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5.3 Проведение мероприятий для детей и молодежи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</si>
  <si>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</si>
  <si>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</si>
  <si>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</si>
  <si>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</si>
  <si>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</si>
  <si>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</si>
  <si>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</si>
  <si>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</si>
  <si>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</si>
  <si>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</si>
  <si>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71.6.11.18931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</si>
  <si>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</si>
  <si>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</si>
  <si>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</si>
  <si>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</si>
  <si>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</si>
  <si>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4.14. Мероприятия по обеспечению деятельности подведомственных учреждений культуры</t>
  </si>
  <si>
    <t>71.4.11.70363</t>
  </si>
  <si>
    <t>4.15. Мероприятия по обеспечению деятельности подведомственных учреждений культуры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</si>
  <si>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</si>
  <si>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</si>
  <si>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>71.4.11.70361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</si>
  <si>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</si>
  <si>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</si>
  <si>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</si>
  <si>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</si>
  <si>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4.20.Проведение мероприятий в области спорта и физической культуры</t>
  </si>
  <si>
    <t>4.19.Взносы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</si>
  <si>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4.18.Фонд оплаты труда казенных учреждений </t>
  </si>
  <si>
    <t>122</t>
  </si>
  <si>
    <t>Иные выплаты</t>
  </si>
  <si>
    <t>3.3. Мероприятия подпрограммы жилья для молодежи</t>
  </si>
  <si>
    <t>71.3.11.S0750</t>
  </si>
  <si>
    <t>6180015070</t>
  </si>
  <si>
    <t>6290016271</t>
  </si>
  <si>
    <t xml:space="preserve">6.2. Мероприятия в области благоустройства дворовых </t>
  </si>
  <si>
    <t>от 19.12.2017 г. №191</t>
  </si>
  <si>
    <t>6180071340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</si>
</sst>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9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/>
    <xf numFmtId="4" fontId="6" fillId="0" borderId="0" xfId="0" applyNumberFormat="1" applyFont="1" applyAlignment="1">
      <alignment vertical="center"/>
    </xf>
    <xf numFmtId="4" fontId="8" fillId="0" borderId="0" xfId="0" applyNumberFormat="1" applyFont="1"/>
    <xf numFmtId="4" fontId="1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"/>
  <sheetViews>
    <sheetView tabSelected="1" topLeftCell="A18" workbookViewId="0">
      <selection activeCell="G76" sqref="G76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54" customWidth="1"/>
    <col min="7" max="7" width="15.5546875" customWidth="1"/>
    <col min="8" max="8" width="15.6640625" style="54" customWidth="1"/>
    <col min="9" max="32" width="15.6640625" customWidth="1"/>
  </cols>
  <sheetData>
    <row r="1" spans="1:8" x14ac:dyDescent="0.25">
      <c r="D1" s="10" t="s">
        <v>52</v>
      </c>
    </row>
    <row r="2" spans="1:8" x14ac:dyDescent="0.25">
      <c r="D2" t="s">
        <v>50</v>
      </c>
    </row>
    <row r="3" spans="1:8" x14ac:dyDescent="0.25">
      <c r="A3" s="14"/>
      <c r="D3" t="s">
        <v>51</v>
      </c>
    </row>
    <row r="4" spans="1:8" ht="11.25" customHeight="1" x14ac:dyDescent="0.25">
      <c r="A4" s="15"/>
      <c r="B4" s="4"/>
      <c r="C4" s="4"/>
      <c r="D4" s="16" t="s">
        <v>183</v>
      </c>
      <c r="E4" s="4"/>
      <c r="F4" s="55"/>
    </row>
    <row r="5" spans="1:8" x14ac:dyDescent="0.25">
      <c r="A5" s="14"/>
      <c r="B5" s="5"/>
      <c r="C5" s="5"/>
      <c r="D5" s="5"/>
      <c r="E5" s="5"/>
      <c r="F5" s="56"/>
    </row>
    <row r="6" spans="1:8" ht="11.25" customHeight="1" x14ac:dyDescent="0.25"/>
    <row r="7" spans="1:8" ht="6" hidden="1" customHeight="1" x14ac:dyDescent="0.25"/>
    <row r="8" spans="1:8" ht="15.6" hidden="1" x14ac:dyDescent="0.25">
      <c r="A8" s="62"/>
      <c r="B8" s="62"/>
      <c r="C8" s="62"/>
      <c r="D8" s="62"/>
      <c r="E8" s="62"/>
      <c r="F8" s="62"/>
    </row>
    <row r="9" spans="1:8" ht="13.5" customHeight="1" x14ac:dyDescent="0.25">
      <c r="A9" s="69" t="s">
        <v>141</v>
      </c>
      <c r="B9" s="69"/>
      <c r="C9" s="69"/>
      <c r="D9" s="69"/>
      <c r="E9" s="69"/>
      <c r="F9" s="69"/>
    </row>
    <row r="10" spans="1:8" ht="33" customHeight="1" x14ac:dyDescent="0.25">
      <c r="A10" s="69"/>
      <c r="B10" s="69"/>
      <c r="C10" s="69"/>
      <c r="D10" s="69"/>
      <c r="E10" s="69"/>
      <c r="F10" s="69"/>
    </row>
    <row r="11" spans="1:8" ht="15.75" customHeight="1" x14ac:dyDescent="0.25">
      <c r="A11" s="20"/>
      <c r="B11" s="18"/>
      <c r="C11" s="6"/>
      <c r="D11" s="6"/>
      <c r="E11" s="6"/>
      <c r="F11" s="57"/>
    </row>
    <row r="12" spans="1:8" ht="13.5" customHeight="1" x14ac:dyDescent="0.25">
      <c r="A12" s="20"/>
      <c r="B12" s="9" t="s">
        <v>11</v>
      </c>
      <c r="C12" s="10"/>
      <c r="D12" s="10"/>
      <c r="E12" s="10"/>
      <c r="F12" s="58"/>
    </row>
    <row r="13" spans="1:8" ht="12.75" customHeight="1" x14ac:dyDescent="0.25">
      <c r="A13" s="60" t="s">
        <v>12</v>
      </c>
      <c r="B13" s="64" t="s">
        <v>6</v>
      </c>
      <c r="C13" s="65"/>
      <c r="D13" s="65"/>
      <c r="E13" s="66"/>
      <c r="F13" s="67" t="s">
        <v>124</v>
      </c>
      <c r="G13" s="60" t="s">
        <v>122</v>
      </c>
      <c r="H13" s="67" t="s">
        <v>123</v>
      </c>
    </row>
    <row r="14" spans="1:8" ht="28.5" customHeight="1" x14ac:dyDescent="0.25">
      <c r="A14" s="63"/>
      <c r="B14" s="2" t="s">
        <v>7</v>
      </c>
      <c r="C14" s="2" t="s">
        <v>10</v>
      </c>
      <c r="D14" s="2" t="s">
        <v>9</v>
      </c>
      <c r="E14" s="2" t="s">
        <v>8</v>
      </c>
      <c r="F14" s="68"/>
      <c r="G14" s="61"/>
      <c r="H14" s="68"/>
    </row>
    <row r="15" spans="1:8" x14ac:dyDescent="0.25">
      <c r="A15" s="1" t="s">
        <v>0</v>
      </c>
      <c r="B15" s="1" t="s">
        <v>1</v>
      </c>
      <c r="C15" s="1" t="s">
        <v>2</v>
      </c>
      <c r="D15" s="1" t="s">
        <v>5</v>
      </c>
      <c r="E15" s="1" t="s">
        <v>3</v>
      </c>
      <c r="F15" s="59" t="s">
        <v>4</v>
      </c>
      <c r="G15" s="1" t="s">
        <v>4</v>
      </c>
      <c r="H15" s="59" t="s">
        <v>4</v>
      </c>
    </row>
    <row r="16" spans="1:8" x14ac:dyDescent="0.25">
      <c r="A16" s="44" t="s">
        <v>53</v>
      </c>
      <c r="B16" s="38" t="s">
        <v>14</v>
      </c>
      <c r="C16" s="38" t="s">
        <v>13</v>
      </c>
      <c r="D16" s="38" t="s">
        <v>3</v>
      </c>
      <c r="E16" s="38" t="s">
        <v>13</v>
      </c>
      <c r="F16" s="45">
        <f>F17+F54+F50</f>
        <v>14319.82</v>
      </c>
      <c r="G16" s="45">
        <f>G17+G54+G50</f>
        <v>14224.650000000003</v>
      </c>
      <c r="H16" s="45">
        <f>H17+H54+H50</f>
        <v>14765.180000000002</v>
      </c>
    </row>
    <row r="17" spans="1:8" x14ac:dyDescent="0.25">
      <c r="A17" s="37" t="s">
        <v>16</v>
      </c>
      <c r="B17" s="38" t="s">
        <v>14</v>
      </c>
      <c r="C17" s="38" t="s">
        <v>15</v>
      </c>
      <c r="D17" s="38"/>
      <c r="E17" s="38" t="s">
        <v>13</v>
      </c>
      <c r="F17" s="39">
        <f>+F37+F18+F20+F40</f>
        <v>13549.789999999999</v>
      </c>
      <c r="G17" s="39">
        <f>+G37+G18+G20+G40</f>
        <v>13666.870000000003</v>
      </c>
      <c r="H17" s="39">
        <f>+H37+H18+H20+H40</f>
        <v>14185.090000000002</v>
      </c>
    </row>
    <row r="18" spans="1:8" ht="40.799999999999997" x14ac:dyDescent="0.25">
      <c r="A18" s="12" t="s">
        <v>18</v>
      </c>
      <c r="B18" s="28" t="s">
        <v>14</v>
      </c>
      <c r="C18" s="28" t="s">
        <v>17</v>
      </c>
      <c r="D18" s="28" t="s">
        <v>78</v>
      </c>
      <c r="E18" s="11" t="s">
        <v>19</v>
      </c>
      <c r="F18" s="13">
        <f>+F19</f>
        <v>300</v>
      </c>
      <c r="G18" s="13">
        <f>+G19</f>
        <v>300</v>
      </c>
      <c r="H18" s="13">
        <f>+H19</f>
        <v>300</v>
      </c>
    </row>
    <row r="19" spans="1:8" ht="40.799999999999997" x14ac:dyDescent="0.25">
      <c r="A19" s="19" t="s">
        <v>20</v>
      </c>
      <c r="B19" s="31" t="s">
        <v>14</v>
      </c>
      <c r="C19" s="31" t="s">
        <v>17</v>
      </c>
      <c r="D19" s="29" t="s">
        <v>77</v>
      </c>
      <c r="E19" s="17" t="s">
        <v>19</v>
      </c>
      <c r="F19" s="8">
        <v>300</v>
      </c>
      <c r="G19" s="8">
        <v>300</v>
      </c>
      <c r="H19" s="8">
        <v>300</v>
      </c>
    </row>
    <row r="20" spans="1:8" ht="40.799999999999997" x14ac:dyDescent="0.25">
      <c r="A20" s="12" t="s">
        <v>22</v>
      </c>
      <c r="B20" s="11" t="s">
        <v>14</v>
      </c>
      <c r="C20" s="11" t="s">
        <v>21</v>
      </c>
      <c r="D20" s="11" t="s">
        <v>78</v>
      </c>
      <c r="E20" s="17"/>
      <c r="F20" s="13">
        <f>SUM(F21:F36)</f>
        <v>12520.619999999999</v>
      </c>
      <c r="G20" s="13">
        <f>SUM(G21:G36)</f>
        <v>13051.270000000002</v>
      </c>
      <c r="H20" s="13">
        <f>SUM(H21:H36)</f>
        <v>13569.490000000002</v>
      </c>
    </row>
    <row r="21" spans="1:8" ht="20.399999999999999" x14ac:dyDescent="0.25">
      <c r="A21" s="21" t="s">
        <v>99</v>
      </c>
      <c r="B21" s="17" t="s">
        <v>14</v>
      </c>
      <c r="C21" s="17" t="s">
        <v>21</v>
      </c>
      <c r="D21" s="17" t="s">
        <v>79</v>
      </c>
      <c r="E21" s="17" t="s">
        <v>23</v>
      </c>
      <c r="F21" s="22">
        <v>5840</v>
      </c>
      <c r="G21" s="22">
        <v>6073.6</v>
      </c>
      <c r="H21" s="22">
        <v>6316.54</v>
      </c>
    </row>
    <row r="22" spans="1:8" ht="30.6" x14ac:dyDescent="0.25">
      <c r="A22" s="21" t="s">
        <v>100</v>
      </c>
      <c r="B22" s="17" t="s">
        <v>14</v>
      </c>
      <c r="C22" s="17" t="s">
        <v>21</v>
      </c>
      <c r="D22" s="17" t="s">
        <v>79</v>
      </c>
      <c r="E22" s="17" t="s">
        <v>103</v>
      </c>
      <c r="F22" s="22">
        <v>1765</v>
      </c>
      <c r="G22" s="70">
        <v>1835.6</v>
      </c>
      <c r="H22" s="71">
        <v>1909.02</v>
      </c>
    </row>
    <row r="23" spans="1:8" ht="20.399999999999999" x14ac:dyDescent="0.25">
      <c r="A23" s="21" t="s">
        <v>99</v>
      </c>
      <c r="B23" s="17" t="s">
        <v>14</v>
      </c>
      <c r="C23" s="17" t="s">
        <v>21</v>
      </c>
      <c r="D23" s="17" t="s">
        <v>148</v>
      </c>
      <c r="E23" s="17" t="s">
        <v>23</v>
      </c>
      <c r="F23" s="22">
        <v>1200</v>
      </c>
      <c r="G23" s="22">
        <v>1248</v>
      </c>
      <c r="H23" s="22">
        <v>1297.92</v>
      </c>
    </row>
    <row r="24" spans="1:8" ht="30.6" x14ac:dyDescent="0.25">
      <c r="A24" s="21" t="s">
        <v>100</v>
      </c>
      <c r="B24" s="17" t="s">
        <v>14</v>
      </c>
      <c r="C24" s="17" t="s">
        <v>21</v>
      </c>
      <c r="D24" s="17" t="s">
        <v>148</v>
      </c>
      <c r="E24" s="17" t="s">
        <v>103</v>
      </c>
      <c r="F24" s="22">
        <v>363</v>
      </c>
      <c r="G24" s="22">
        <v>377.52</v>
      </c>
      <c r="H24" s="22">
        <v>392.62</v>
      </c>
    </row>
    <row r="25" spans="1:8" ht="20.399999999999999" x14ac:dyDescent="0.25">
      <c r="A25" s="21" t="s">
        <v>99</v>
      </c>
      <c r="B25" s="17" t="s">
        <v>14</v>
      </c>
      <c r="C25" s="17" t="s">
        <v>21</v>
      </c>
      <c r="D25" s="17" t="s">
        <v>107</v>
      </c>
      <c r="E25" s="17" t="s">
        <v>23</v>
      </c>
      <c r="F25" s="27">
        <v>427.11200000000002</v>
      </c>
      <c r="G25" s="46">
        <v>402.91899999999998</v>
      </c>
      <c r="H25" s="46">
        <v>402.91899999999998</v>
      </c>
    </row>
    <row r="26" spans="1:8" ht="30.6" x14ac:dyDescent="0.25">
      <c r="A26" s="21" t="s">
        <v>100</v>
      </c>
      <c r="B26" s="17" t="s">
        <v>14</v>
      </c>
      <c r="C26" s="17" t="s">
        <v>21</v>
      </c>
      <c r="D26" s="17" t="s">
        <v>107</v>
      </c>
      <c r="E26" s="17" t="s">
        <v>103</v>
      </c>
      <c r="F26" s="27">
        <v>128.988</v>
      </c>
      <c r="G26" s="46">
        <v>121.681</v>
      </c>
      <c r="H26" s="46">
        <v>121.681</v>
      </c>
    </row>
    <row r="27" spans="1:8" ht="20.399999999999999" x14ac:dyDescent="0.25">
      <c r="A27" s="21" t="s">
        <v>25</v>
      </c>
      <c r="B27" s="17" t="s">
        <v>14</v>
      </c>
      <c r="C27" s="17" t="s">
        <v>21</v>
      </c>
      <c r="D27" s="17" t="s">
        <v>184</v>
      </c>
      <c r="E27" s="17" t="s">
        <v>24</v>
      </c>
      <c r="F27" s="27">
        <v>36.200000000000003</v>
      </c>
      <c r="G27" s="50">
        <v>36.200000000000003</v>
      </c>
      <c r="H27" s="50">
        <v>36.200000000000003</v>
      </c>
    </row>
    <row r="28" spans="1:8" ht="20.399999999999999" x14ac:dyDescent="0.25">
      <c r="A28" s="21" t="s">
        <v>99</v>
      </c>
      <c r="B28" s="17" t="s">
        <v>14</v>
      </c>
      <c r="C28" s="17" t="s">
        <v>21</v>
      </c>
      <c r="D28" s="17" t="s">
        <v>80</v>
      </c>
      <c r="E28" s="17" t="s">
        <v>23</v>
      </c>
      <c r="F28" s="30">
        <v>680</v>
      </c>
      <c r="G28" s="30">
        <v>707.2</v>
      </c>
      <c r="H28" s="30">
        <v>735.49</v>
      </c>
    </row>
    <row r="29" spans="1:8" ht="30.6" x14ac:dyDescent="0.25">
      <c r="A29" s="21" t="s">
        <v>100</v>
      </c>
      <c r="B29" s="17" t="s">
        <v>14</v>
      </c>
      <c r="C29" s="17" t="s">
        <v>21</v>
      </c>
      <c r="D29" s="17" t="s">
        <v>80</v>
      </c>
      <c r="E29" s="17" t="s">
        <v>103</v>
      </c>
      <c r="F29" s="30">
        <v>205.36</v>
      </c>
      <c r="G29" s="30">
        <v>213.57</v>
      </c>
      <c r="H29" s="30">
        <v>222.12</v>
      </c>
    </row>
    <row r="30" spans="1:8" x14ac:dyDescent="0.25">
      <c r="A30" s="21" t="s">
        <v>177</v>
      </c>
      <c r="B30" s="17" t="s">
        <v>14</v>
      </c>
      <c r="C30" s="17" t="s">
        <v>21</v>
      </c>
      <c r="D30" s="17" t="s">
        <v>80</v>
      </c>
      <c r="E30" s="17" t="s">
        <v>176</v>
      </c>
      <c r="F30" s="30">
        <v>15</v>
      </c>
      <c r="G30" s="30">
        <v>15</v>
      </c>
      <c r="H30" s="30">
        <v>15</v>
      </c>
    </row>
    <row r="31" spans="1:8" ht="20.399999999999999" x14ac:dyDescent="0.25">
      <c r="A31" s="21" t="s">
        <v>25</v>
      </c>
      <c r="B31" s="17" t="s">
        <v>14</v>
      </c>
      <c r="C31" s="17" t="s">
        <v>21</v>
      </c>
      <c r="D31" s="17" t="s">
        <v>80</v>
      </c>
      <c r="E31" s="17" t="s">
        <v>24</v>
      </c>
      <c r="F31" s="22">
        <v>1600</v>
      </c>
      <c r="G31" s="22">
        <v>1700</v>
      </c>
      <c r="H31" s="22">
        <v>1800</v>
      </c>
    </row>
    <row r="32" spans="1:8" ht="20.399999999999999" x14ac:dyDescent="0.25">
      <c r="A32" s="21" t="s">
        <v>25</v>
      </c>
      <c r="B32" s="17" t="s">
        <v>14</v>
      </c>
      <c r="C32" s="17" t="s">
        <v>21</v>
      </c>
      <c r="D32" s="17" t="s">
        <v>180</v>
      </c>
      <c r="E32" s="36" t="s">
        <v>24</v>
      </c>
      <c r="F32" s="27">
        <v>50</v>
      </c>
      <c r="G32" s="27">
        <v>50</v>
      </c>
      <c r="H32" s="27">
        <v>50</v>
      </c>
    </row>
    <row r="33" spans="1:8" ht="20.399999999999999" x14ac:dyDescent="0.25">
      <c r="A33" s="21" t="s">
        <v>25</v>
      </c>
      <c r="B33" s="17" t="s">
        <v>14</v>
      </c>
      <c r="C33" s="17" t="s">
        <v>21</v>
      </c>
      <c r="D33" s="17" t="s">
        <v>181</v>
      </c>
      <c r="E33" s="36" t="s">
        <v>24</v>
      </c>
      <c r="F33" s="27">
        <v>79.959999999999994</v>
      </c>
      <c r="G33" s="27">
        <v>79.98</v>
      </c>
      <c r="H33" s="27">
        <v>79.98</v>
      </c>
    </row>
    <row r="34" spans="1:8" ht="20.399999999999999" x14ac:dyDescent="0.25">
      <c r="A34" s="21" t="s">
        <v>109</v>
      </c>
      <c r="B34" s="17" t="s">
        <v>14</v>
      </c>
      <c r="C34" s="17" t="s">
        <v>21</v>
      </c>
      <c r="D34" s="17" t="s">
        <v>80</v>
      </c>
      <c r="E34" s="36" t="s">
        <v>111</v>
      </c>
      <c r="F34" s="27">
        <v>80</v>
      </c>
      <c r="G34" s="27">
        <v>80</v>
      </c>
      <c r="H34" s="27">
        <v>80</v>
      </c>
    </row>
    <row r="35" spans="1:8" x14ac:dyDescent="0.25">
      <c r="A35" s="21" t="s">
        <v>108</v>
      </c>
      <c r="B35" s="17" t="s">
        <v>14</v>
      </c>
      <c r="C35" s="17" t="s">
        <v>21</v>
      </c>
      <c r="D35" s="17" t="s">
        <v>80</v>
      </c>
      <c r="E35" s="36" t="s">
        <v>112</v>
      </c>
      <c r="F35" s="27">
        <v>20</v>
      </c>
      <c r="G35" s="27">
        <v>100</v>
      </c>
      <c r="H35" s="27">
        <v>100</v>
      </c>
    </row>
    <row r="36" spans="1:8" x14ac:dyDescent="0.25">
      <c r="A36" s="21" t="s">
        <v>110</v>
      </c>
      <c r="B36" s="17" t="s">
        <v>14</v>
      </c>
      <c r="C36" s="17" t="s">
        <v>21</v>
      </c>
      <c r="D36" s="17" t="s">
        <v>80</v>
      </c>
      <c r="E36" s="36" t="s">
        <v>113</v>
      </c>
      <c r="F36" s="27">
        <v>30</v>
      </c>
      <c r="G36" s="27">
        <v>10</v>
      </c>
      <c r="H36" s="27">
        <v>10</v>
      </c>
    </row>
    <row r="37" spans="1:8" x14ac:dyDescent="0.25">
      <c r="A37" s="12" t="s">
        <v>30</v>
      </c>
      <c r="B37" s="24" t="s">
        <v>14</v>
      </c>
      <c r="C37" s="24" t="s">
        <v>29</v>
      </c>
      <c r="D37" s="24" t="s">
        <v>13</v>
      </c>
      <c r="E37" s="24" t="s">
        <v>13</v>
      </c>
      <c r="F37" s="25">
        <v>65.599999999999994</v>
      </c>
      <c r="G37" s="25">
        <v>65.599999999999994</v>
      </c>
      <c r="H37" s="25">
        <v>65.599999999999994</v>
      </c>
    </row>
    <row r="38" spans="1:8" x14ac:dyDescent="0.25">
      <c r="A38" s="12" t="s">
        <v>26</v>
      </c>
      <c r="B38" s="11" t="s">
        <v>14</v>
      </c>
      <c r="C38" s="11" t="s">
        <v>29</v>
      </c>
      <c r="D38" s="11" t="s">
        <v>81</v>
      </c>
      <c r="E38" s="11" t="s">
        <v>13</v>
      </c>
      <c r="F38" s="13">
        <v>65.599999999999994</v>
      </c>
      <c r="G38" s="13">
        <v>65.599999999999994</v>
      </c>
      <c r="H38" s="13">
        <v>65.599999999999994</v>
      </c>
    </row>
    <row r="39" spans="1:8" x14ac:dyDescent="0.25">
      <c r="A39" s="7" t="s">
        <v>32</v>
      </c>
      <c r="B39" s="3" t="s">
        <v>14</v>
      </c>
      <c r="C39" s="3" t="s">
        <v>29</v>
      </c>
      <c r="D39" s="3" t="s">
        <v>82</v>
      </c>
      <c r="E39" s="3" t="s">
        <v>31</v>
      </c>
      <c r="F39" s="8">
        <v>65.599999999999994</v>
      </c>
      <c r="G39" s="8">
        <v>65.599999999999994</v>
      </c>
      <c r="H39" s="8">
        <v>65.599999999999994</v>
      </c>
    </row>
    <row r="40" spans="1:8" x14ac:dyDescent="0.25">
      <c r="A40" s="12" t="s">
        <v>34</v>
      </c>
      <c r="B40" s="11" t="s">
        <v>14</v>
      </c>
      <c r="C40" s="11"/>
      <c r="D40" s="11" t="s">
        <v>13</v>
      </c>
      <c r="E40" s="11" t="s">
        <v>13</v>
      </c>
      <c r="F40" s="13">
        <f>+F41</f>
        <v>663.56999999999994</v>
      </c>
      <c r="G40" s="13">
        <f>+G41</f>
        <v>250</v>
      </c>
      <c r="H40" s="13">
        <f>+H41</f>
        <v>250</v>
      </c>
    </row>
    <row r="41" spans="1:8" x14ac:dyDescent="0.25">
      <c r="A41" s="37" t="s">
        <v>26</v>
      </c>
      <c r="B41" s="38" t="s">
        <v>14</v>
      </c>
      <c r="C41" s="38"/>
      <c r="D41" s="38" t="s">
        <v>81</v>
      </c>
      <c r="E41" s="38" t="s">
        <v>13</v>
      </c>
      <c r="F41" s="39">
        <f>SUM(F42:F49)</f>
        <v>663.56999999999994</v>
      </c>
      <c r="G41" s="39">
        <f>SUM(G42:G49)</f>
        <v>250</v>
      </c>
      <c r="H41" s="39">
        <f>SUM(H42:H49)</f>
        <v>250</v>
      </c>
    </row>
    <row r="42" spans="1:8" ht="20.399999999999999" x14ac:dyDescent="0.25">
      <c r="A42" s="21" t="s">
        <v>25</v>
      </c>
      <c r="B42" s="17" t="s">
        <v>14</v>
      </c>
      <c r="C42" s="17" t="s">
        <v>33</v>
      </c>
      <c r="D42" s="17" t="s">
        <v>121</v>
      </c>
      <c r="E42" s="17" t="s">
        <v>24</v>
      </c>
      <c r="F42" s="22">
        <v>200</v>
      </c>
      <c r="G42" s="22">
        <v>250</v>
      </c>
      <c r="H42" s="22">
        <v>250</v>
      </c>
    </row>
    <row r="43" spans="1:8" x14ac:dyDescent="0.25">
      <c r="A43" s="21" t="s">
        <v>28</v>
      </c>
      <c r="B43" s="17" t="s">
        <v>14</v>
      </c>
      <c r="C43" s="17" t="s">
        <v>171</v>
      </c>
      <c r="D43" s="17" t="s">
        <v>84</v>
      </c>
      <c r="E43" s="17" t="s">
        <v>27</v>
      </c>
      <c r="F43" s="34">
        <v>51.4</v>
      </c>
      <c r="G43" s="22">
        <v>0</v>
      </c>
      <c r="H43" s="22">
        <v>0</v>
      </c>
    </row>
    <row r="44" spans="1:8" x14ac:dyDescent="0.25">
      <c r="A44" s="21" t="s">
        <v>28</v>
      </c>
      <c r="B44" s="17" t="s">
        <v>14</v>
      </c>
      <c r="C44" s="17" t="s">
        <v>171</v>
      </c>
      <c r="D44" s="17" t="s">
        <v>149</v>
      </c>
      <c r="E44" s="17" t="s">
        <v>27</v>
      </c>
      <c r="F44" s="34">
        <v>90</v>
      </c>
      <c r="G44" s="22">
        <v>0</v>
      </c>
      <c r="H44" s="22">
        <v>0</v>
      </c>
    </row>
    <row r="45" spans="1:8" x14ac:dyDescent="0.25">
      <c r="A45" s="21" t="s">
        <v>28</v>
      </c>
      <c r="B45" s="17" t="s">
        <v>14</v>
      </c>
      <c r="C45" s="17" t="s">
        <v>171</v>
      </c>
      <c r="D45" s="17" t="s">
        <v>87</v>
      </c>
      <c r="E45" s="17" t="s">
        <v>27</v>
      </c>
      <c r="F45" s="34">
        <v>42</v>
      </c>
      <c r="G45" s="22">
        <v>0</v>
      </c>
      <c r="H45" s="22">
        <v>0</v>
      </c>
    </row>
    <row r="46" spans="1:8" x14ac:dyDescent="0.25">
      <c r="A46" s="21" t="s">
        <v>28</v>
      </c>
      <c r="B46" s="17" t="s">
        <v>14</v>
      </c>
      <c r="C46" s="17" t="s">
        <v>39</v>
      </c>
      <c r="D46" s="17" t="s">
        <v>83</v>
      </c>
      <c r="E46" s="17" t="s">
        <v>27</v>
      </c>
      <c r="F46" s="34">
        <v>94.1</v>
      </c>
      <c r="G46" s="22">
        <v>0</v>
      </c>
      <c r="H46" s="22">
        <v>0</v>
      </c>
    </row>
    <row r="47" spans="1:8" x14ac:dyDescent="0.25">
      <c r="A47" s="21" t="s">
        <v>28</v>
      </c>
      <c r="B47" s="17" t="s">
        <v>14</v>
      </c>
      <c r="C47" s="17" t="s">
        <v>39</v>
      </c>
      <c r="D47" s="17" t="s">
        <v>85</v>
      </c>
      <c r="E47" s="17" t="s">
        <v>27</v>
      </c>
      <c r="F47" s="34">
        <v>20.9</v>
      </c>
      <c r="G47" s="34">
        <v>0</v>
      </c>
      <c r="H47" s="34">
        <v>0</v>
      </c>
    </row>
    <row r="48" spans="1:8" x14ac:dyDescent="0.25">
      <c r="A48" s="21" t="s">
        <v>28</v>
      </c>
      <c r="B48" s="29" t="s">
        <v>14</v>
      </c>
      <c r="C48" s="29" t="s">
        <v>125</v>
      </c>
      <c r="D48" s="29" t="s">
        <v>88</v>
      </c>
      <c r="E48" s="29" t="s">
        <v>27</v>
      </c>
      <c r="F48" s="46">
        <v>123.39</v>
      </c>
      <c r="G48" s="27">
        <v>0</v>
      </c>
      <c r="H48" s="27">
        <v>0</v>
      </c>
    </row>
    <row r="49" spans="1:8" x14ac:dyDescent="0.25">
      <c r="A49" s="21" t="s">
        <v>28</v>
      </c>
      <c r="B49" s="17" t="s">
        <v>14</v>
      </c>
      <c r="C49" s="17" t="s">
        <v>125</v>
      </c>
      <c r="D49" s="17" t="s">
        <v>86</v>
      </c>
      <c r="E49" s="17" t="s">
        <v>27</v>
      </c>
      <c r="F49" s="34">
        <v>41.78</v>
      </c>
      <c r="G49" s="22">
        <v>0</v>
      </c>
      <c r="H49" s="22">
        <v>0</v>
      </c>
    </row>
    <row r="50" spans="1:8" x14ac:dyDescent="0.25">
      <c r="A50" s="37" t="s">
        <v>118</v>
      </c>
      <c r="B50" s="38" t="s">
        <v>14</v>
      </c>
      <c r="C50" s="38" t="s">
        <v>119</v>
      </c>
      <c r="D50" s="38" t="s">
        <v>81</v>
      </c>
      <c r="E50" s="38"/>
      <c r="F50" s="53">
        <f>F51</f>
        <v>233.70000000000002</v>
      </c>
      <c r="G50" s="53">
        <f t="shared" ref="G50:H50" si="0">G51</f>
        <v>0</v>
      </c>
      <c r="H50" s="53">
        <f t="shared" si="0"/>
        <v>0</v>
      </c>
    </row>
    <row r="51" spans="1:8" x14ac:dyDescent="0.25">
      <c r="A51" s="32" t="s">
        <v>26</v>
      </c>
      <c r="B51" s="33" t="s">
        <v>14</v>
      </c>
      <c r="C51" s="33" t="s">
        <v>119</v>
      </c>
      <c r="D51" s="33" t="s">
        <v>120</v>
      </c>
      <c r="E51" s="33"/>
      <c r="F51" s="46">
        <f>F52+F53</f>
        <v>233.70000000000002</v>
      </c>
      <c r="G51" s="46">
        <f t="shared" ref="G51:H51" si="1">G52+G53</f>
        <v>0</v>
      </c>
      <c r="H51" s="46">
        <f t="shared" si="1"/>
        <v>0</v>
      </c>
    </row>
    <row r="52" spans="1:8" ht="20.399999999999999" x14ac:dyDescent="0.25">
      <c r="A52" s="21" t="s">
        <v>99</v>
      </c>
      <c r="B52" s="17" t="s">
        <v>14</v>
      </c>
      <c r="C52" s="17" t="s">
        <v>119</v>
      </c>
      <c r="D52" s="17" t="s">
        <v>120</v>
      </c>
      <c r="E52" s="17" t="s">
        <v>23</v>
      </c>
      <c r="F52" s="46">
        <v>179.49</v>
      </c>
      <c r="G52" s="46">
        <v>0</v>
      </c>
      <c r="H52" s="46">
        <v>0</v>
      </c>
    </row>
    <row r="53" spans="1:8" ht="30.6" x14ac:dyDescent="0.25">
      <c r="A53" s="21" t="s">
        <v>100</v>
      </c>
      <c r="B53" s="17" t="s">
        <v>14</v>
      </c>
      <c r="C53" s="17" t="s">
        <v>119</v>
      </c>
      <c r="D53" s="17" t="s">
        <v>120</v>
      </c>
      <c r="E53" s="17" t="s">
        <v>103</v>
      </c>
      <c r="F53" s="27">
        <v>54.21</v>
      </c>
      <c r="G53" s="27">
        <v>0</v>
      </c>
      <c r="H53" s="27">
        <v>0</v>
      </c>
    </row>
    <row r="54" spans="1:8" x14ac:dyDescent="0.25">
      <c r="A54" s="37" t="s">
        <v>65</v>
      </c>
      <c r="B54" s="38" t="s">
        <v>14</v>
      </c>
      <c r="C54" s="38" t="s">
        <v>66</v>
      </c>
      <c r="D54" s="38" t="s">
        <v>81</v>
      </c>
      <c r="E54" s="38" t="s">
        <v>13</v>
      </c>
      <c r="F54" s="39">
        <f>F55</f>
        <v>536.33000000000004</v>
      </c>
      <c r="G54" s="39">
        <f>G55</f>
        <v>557.78</v>
      </c>
      <c r="H54" s="39">
        <f>H55</f>
        <v>580.09</v>
      </c>
    </row>
    <row r="55" spans="1:8" ht="20.399999999999999" x14ac:dyDescent="0.25">
      <c r="A55" s="7" t="s">
        <v>67</v>
      </c>
      <c r="B55" s="3" t="s">
        <v>14</v>
      </c>
      <c r="C55" s="3" t="s">
        <v>46</v>
      </c>
      <c r="D55" s="3" t="s">
        <v>89</v>
      </c>
      <c r="E55" s="3" t="s">
        <v>47</v>
      </c>
      <c r="F55" s="8">
        <v>536.33000000000004</v>
      </c>
      <c r="G55" s="8">
        <v>557.78</v>
      </c>
      <c r="H55" s="8">
        <v>580.09</v>
      </c>
    </row>
    <row r="56" spans="1:8" s="26" customFormat="1" ht="40.799999999999997" x14ac:dyDescent="0.25">
      <c r="A56" s="37" t="s">
        <v>68</v>
      </c>
      <c r="B56" s="38" t="s">
        <v>14</v>
      </c>
      <c r="C56" s="38"/>
      <c r="D56" s="38" t="s">
        <v>44</v>
      </c>
      <c r="E56" s="38" t="s">
        <v>13</v>
      </c>
      <c r="F56" s="39">
        <f>+F57+F61+F65+F74+F98+F102</f>
        <v>18713.060999999998</v>
      </c>
      <c r="G56" s="39">
        <f>+G57+G61+G65+G74+G98+G102</f>
        <v>19505.489999999998</v>
      </c>
      <c r="H56" s="39">
        <f>+H57+H61+H65+H74+H98+H102</f>
        <v>20584.580000000002</v>
      </c>
    </row>
    <row r="57" spans="1:8" ht="30.6" x14ac:dyDescent="0.25">
      <c r="A57" s="37" t="s">
        <v>56</v>
      </c>
      <c r="B57" s="43" t="s">
        <v>14</v>
      </c>
      <c r="C57" s="43" t="s">
        <v>69</v>
      </c>
      <c r="D57" s="43" t="s">
        <v>54</v>
      </c>
      <c r="E57" s="43" t="s">
        <v>24</v>
      </c>
      <c r="F57" s="39">
        <f>SUM(F58:F60)</f>
        <v>755</v>
      </c>
      <c r="G57" s="39">
        <f>SUM(G58:G60)</f>
        <v>765</v>
      </c>
      <c r="H57" s="39">
        <f>SUM(H58:H60)</f>
        <v>775.40000000000009</v>
      </c>
    </row>
    <row r="58" spans="1:8" ht="20.399999999999999" x14ac:dyDescent="0.25">
      <c r="A58" s="21" t="s">
        <v>55</v>
      </c>
      <c r="B58" s="17" t="s">
        <v>14</v>
      </c>
      <c r="C58" s="17" t="s">
        <v>37</v>
      </c>
      <c r="D58" s="17" t="s">
        <v>72</v>
      </c>
      <c r="E58" s="17" t="s">
        <v>111</v>
      </c>
      <c r="F58" s="22">
        <v>250</v>
      </c>
      <c r="G58" s="22">
        <f>F58*1.04</f>
        <v>260</v>
      </c>
      <c r="H58" s="22">
        <f>G58*1.04</f>
        <v>270.40000000000003</v>
      </c>
    </row>
    <row r="59" spans="1:8" x14ac:dyDescent="0.25">
      <c r="A59" s="21" t="s">
        <v>158</v>
      </c>
      <c r="B59" s="17" t="s">
        <v>14</v>
      </c>
      <c r="C59" s="17" t="s">
        <v>38</v>
      </c>
      <c r="D59" s="17" t="s">
        <v>150</v>
      </c>
      <c r="E59" s="17" t="s">
        <v>24</v>
      </c>
      <c r="F59" s="22">
        <v>500</v>
      </c>
      <c r="G59" s="22">
        <v>500</v>
      </c>
      <c r="H59" s="22">
        <v>500</v>
      </c>
    </row>
    <row r="60" spans="1:8" ht="20.399999999999999" x14ac:dyDescent="0.25">
      <c r="A60" s="21" t="s">
        <v>114</v>
      </c>
      <c r="B60" s="17" t="s">
        <v>14</v>
      </c>
      <c r="C60" s="17" t="s">
        <v>38</v>
      </c>
      <c r="D60" s="17" t="s">
        <v>151</v>
      </c>
      <c r="E60" s="17" t="s">
        <v>24</v>
      </c>
      <c r="F60" s="22">
        <v>5</v>
      </c>
      <c r="G60" s="22">
        <v>5</v>
      </c>
      <c r="H60" s="22">
        <v>5</v>
      </c>
    </row>
    <row r="61" spans="1:8" ht="20.399999999999999" x14ac:dyDescent="0.25">
      <c r="A61" s="37" t="s">
        <v>73</v>
      </c>
      <c r="B61" s="38" t="s">
        <v>14</v>
      </c>
      <c r="C61" s="38" t="s">
        <v>70</v>
      </c>
      <c r="D61" s="38" t="s">
        <v>57</v>
      </c>
      <c r="E61" s="38" t="s">
        <v>13</v>
      </c>
      <c r="F61" s="39">
        <f>SUM(F62:F64)</f>
        <v>270</v>
      </c>
      <c r="G61" s="39">
        <f>SUM(G62:G64)</f>
        <v>270</v>
      </c>
      <c r="H61" s="39">
        <f>SUM(H62:H64)</f>
        <v>270</v>
      </c>
    </row>
    <row r="62" spans="1:8" x14ac:dyDescent="0.25">
      <c r="A62" s="21" t="s">
        <v>58</v>
      </c>
      <c r="B62" s="3" t="s">
        <v>14</v>
      </c>
      <c r="C62" s="3" t="s">
        <v>35</v>
      </c>
      <c r="D62" s="3" t="s">
        <v>74</v>
      </c>
      <c r="E62" s="3" t="s">
        <v>24</v>
      </c>
      <c r="F62" s="8">
        <v>10</v>
      </c>
      <c r="G62" s="8">
        <v>10</v>
      </c>
      <c r="H62" s="8">
        <v>10</v>
      </c>
    </row>
    <row r="63" spans="1:8" ht="30.6" x14ac:dyDescent="0.25">
      <c r="A63" s="21" t="s">
        <v>59</v>
      </c>
      <c r="B63" s="17" t="s">
        <v>14</v>
      </c>
      <c r="C63" s="17" t="s">
        <v>35</v>
      </c>
      <c r="D63" s="17" t="s">
        <v>75</v>
      </c>
      <c r="E63" s="17" t="s">
        <v>24</v>
      </c>
      <c r="F63" s="22">
        <v>60</v>
      </c>
      <c r="G63" s="22">
        <v>60</v>
      </c>
      <c r="H63" s="22">
        <v>60</v>
      </c>
    </row>
    <row r="64" spans="1:8" ht="20.399999999999999" x14ac:dyDescent="0.25">
      <c r="A64" s="21" t="s">
        <v>60</v>
      </c>
      <c r="B64" s="17" t="s">
        <v>14</v>
      </c>
      <c r="C64" s="17" t="s">
        <v>36</v>
      </c>
      <c r="D64" s="17" t="s">
        <v>76</v>
      </c>
      <c r="E64" s="17" t="s">
        <v>24</v>
      </c>
      <c r="F64" s="34">
        <v>200</v>
      </c>
      <c r="G64" s="34">
        <v>200</v>
      </c>
      <c r="H64" s="34">
        <v>200</v>
      </c>
    </row>
    <row r="65" spans="1:8" ht="46.5" customHeight="1" x14ac:dyDescent="0.25">
      <c r="A65" s="40" t="s">
        <v>61</v>
      </c>
      <c r="B65" s="41" t="s">
        <v>14</v>
      </c>
      <c r="C65" s="41" t="s">
        <v>98</v>
      </c>
      <c r="D65" s="41" t="s">
        <v>62</v>
      </c>
      <c r="E65" s="38" t="s">
        <v>24</v>
      </c>
      <c r="F65" s="42">
        <f>SUM(F66:F73)</f>
        <v>9669.119999999999</v>
      </c>
      <c r="G65" s="42">
        <f>SUM(G66:G73)</f>
        <v>10977</v>
      </c>
      <c r="H65" s="42">
        <f>SUM(H66:H73)</f>
        <v>11772.68</v>
      </c>
    </row>
    <row r="66" spans="1:8" s="35" customFormat="1" ht="30.6" x14ac:dyDescent="0.25">
      <c r="A66" s="32" t="s">
        <v>116</v>
      </c>
      <c r="B66" s="33" t="s">
        <v>14</v>
      </c>
      <c r="C66" s="33" t="s">
        <v>39</v>
      </c>
      <c r="D66" s="33" t="s">
        <v>104</v>
      </c>
      <c r="E66" s="17" t="s">
        <v>24</v>
      </c>
      <c r="F66" s="22">
        <v>275.92</v>
      </c>
      <c r="G66" s="22">
        <v>235</v>
      </c>
      <c r="H66" s="22">
        <v>235</v>
      </c>
    </row>
    <row r="67" spans="1:8" s="35" customFormat="1" ht="20.399999999999999" x14ac:dyDescent="0.25">
      <c r="A67" s="32" t="s">
        <v>142</v>
      </c>
      <c r="B67" s="33" t="s">
        <v>14</v>
      </c>
      <c r="C67" s="33" t="s">
        <v>39</v>
      </c>
      <c r="D67" s="33" t="s">
        <v>102</v>
      </c>
      <c r="E67" s="33" t="s">
        <v>24</v>
      </c>
      <c r="F67" s="34">
        <v>950</v>
      </c>
      <c r="G67" s="34">
        <v>950</v>
      </c>
      <c r="H67" s="34">
        <v>950</v>
      </c>
    </row>
    <row r="68" spans="1:8" s="35" customFormat="1" x14ac:dyDescent="0.25">
      <c r="A68" s="32" t="s">
        <v>178</v>
      </c>
      <c r="B68" s="33" t="s">
        <v>14</v>
      </c>
      <c r="C68" s="33" t="s">
        <v>39</v>
      </c>
      <c r="D68" s="33" t="s">
        <v>179</v>
      </c>
      <c r="E68" s="33" t="s">
        <v>24</v>
      </c>
      <c r="F68" s="34">
        <v>27.2</v>
      </c>
      <c r="G68" s="34">
        <v>0</v>
      </c>
      <c r="H68" s="34">
        <v>0</v>
      </c>
    </row>
    <row r="69" spans="1:8" s="35" customFormat="1" ht="30.6" x14ac:dyDescent="0.25">
      <c r="A69" s="32" t="s">
        <v>126</v>
      </c>
      <c r="B69" s="33" t="s">
        <v>14</v>
      </c>
      <c r="C69" s="33" t="s">
        <v>125</v>
      </c>
      <c r="D69" s="33" t="s">
        <v>104</v>
      </c>
      <c r="E69" s="17" t="s">
        <v>24</v>
      </c>
      <c r="F69" s="22">
        <v>50</v>
      </c>
      <c r="G69" s="22">
        <v>50</v>
      </c>
      <c r="H69" s="22">
        <v>50</v>
      </c>
    </row>
    <row r="70" spans="1:8" ht="20.399999999999999" x14ac:dyDescent="0.25">
      <c r="A70" s="21" t="s">
        <v>127</v>
      </c>
      <c r="B70" s="17" t="s">
        <v>14</v>
      </c>
      <c r="C70" s="17" t="s">
        <v>40</v>
      </c>
      <c r="D70" s="17" t="s">
        <v>90</v>
      </c>
      <c r="E70" s="17" t="s">
        <v>24</v>
      </c>
      <c r="F70" s="22">
        <v>2300</v>
      </c>
      <c r="G70" s="22">
        <v>2392</v>
      </c>
      <c r="H70" s="22">
        <v>2487.6799999999998</v>
      </c>
    </row>
    <row r="71" spans="1:8" ht="20.399999999999999" x14ac:dyDescent="0.25">
      <c r="A71" s="19" t="s">
        <v>128</v>
      </c>
      <c r="B71" s="3" t="s">
        <v>14</v>
      </c>
      <c r="C71" s="3" t="s">
        <v>40</v>
      </c>
      <c r="D71" s="3" t="s">
        <v>91</v>
      </c>
      <c r="E71" s="17" t="s">
        <v>24</v>
      </c>
      <c r="F71" s="8">
        <v>50</v>
      </c>
      <c r="G71" s="8">
        <v>50</v>
      </c>
      <c r="H71" s="8">
        <v>50</v>
      </c>
    </row>
    <row r="72" spans="1:8" ht="20.399999999999999" x14ac:dyDescent="0.25">
      <c r="A72" s="32" t="s">
        <v>129</v>
      </c>
      <c r="B72" s="33" t="s">
        <v>14</v>
      </c>
      <c r="C72" s="33" t="s">
        <v>40</v>
      </c>
      <c r="D72" s="33" t="s">
        <v>92</v>
      </c>
      <c r="E72" s="33" t="s">
        <v>24</v>
      </c>
      <c r="F72" s="34">
        <v>3516</v>
      </c>
      <c r="G72" s="34">
        <v>4500</v>
      </c>
      <c r="H72" s="34">
        <v>5000</v>
      </c>
    </row>
    <row r="73" spans="1:8" ht="30.6" x14ac:dyDescent="0.25">
      <c r="A73" s="21" t="s">
        <v>152</v>
      </c>
      <c r="B73" s="17" t="s">
        <v>14</v>
      </c>
      <c r="C73" s="17" t="s">
        <v>71</v>
      </c>
      <c r="D73" s="17" t="s">
        <v>93</v>
      </c>
      <c r="E73" s="17" t="s">
        <v>24</v>
      </c>
      <c r="F73" s="22">
        <v>2500</v>
      </c>
      <c r="G73" s="22">
        <v>2800</v>
      </c>
      <c r="H73" s="22">
        <v>3000</v>
      </c>
    </row>
    <row r="74" spans="1:8" ht="30.6" x14ac:dyDescent="0.25">
      <c r="A74" s="37" t="s">
        <v>139</v>
      </c>
      <c r="B74" s="38" t="s">
        <v>14</v>
      </c>
      <c r="C74" s="38" t="s">
        <v>42</v>
      </c>
      <c r="D74" s="38" t="s">
        <v>63</v>
      </c>
      <c r="E74" s="38" t="s">
        <v>13</v>
      </c>
      <c r="F74" s="39">
        <f>F75+F83+F88+F94+F89</f>
        <v>7318.9409999999998</v>
      </c>
      <c r="G74" s="39">
        <f>G75+G83+G88+G94+G89</f>
        <v>6793.49</v>
      </c>
      <c r="H74" s="39">
        <f>H75+H83+H88+H94+H89</f>
        <v>7066.5</v>
      </c>
    </row>
    <row r="75" spans="1:8" ht="34.5" customHeight="1" x14ac:dyDescent="0.25">
      <c r="A75" s="37" t="s">
        <v>131</v>
      </c>
      <c r="B75" s="38" t="s">
        <v>14</v>
      </c>
      <c r="C75" s="38" t="s">
        <v>43</v>
      </c>
      <c r="D75" s="38" t="s">
        <v>94</v>
      </c>
      <c r="E75" s="38"/>
      <c r="F75" s="39">
        <f>SUM(F76:F82)</f>
        <v>4076.761</v>
      </c>
      <c r="G75" s="39">
        <f>SUM(G76:G82)</f>
        <v>4189.91</v>
      </c>
      <c r="H75" s="39">
        <f>SUM(H76:H82)</f>
        <v>4315.84</v>
      </c>
    </row>
    <row r="76" spans="1:8" ht="15.75" customHeight="1" x14ac:dyDescent="0.25">
      <c r="A76" s="21" t="s">
        <v>130</v>
      </c>
      <c r="B76" s="17" t="s">
        <v>14</v>
      </c>
      <c r="C76" s="17" t="s">
        <v>43</v>
      </c>
      <c r="D76" s="17" t="s">
        <v>94</v>
      </c>
      <c r="E76" s="17" t="s">
        <v>45</v>
      </c>
      <c r="F76" s="22">
        <v>2325.1999999999998</v>
      </c>
      <c r="G76" s="22">
        <v>2418.21</v>
      </c>
      <c r="H76" s="22">
        <v>2514.9299999999998</v>
      </c>
    </row>
    <row r="77" spans="1:8" ht="30.6" x14ac:dyDescent="0.25">
      <c r="A77" s="21" t="s">
        <v>117</v>
      </c>
      <c r="B77" s="17" t="s">
        <v>14</v>
      </c>
      <c r="C77" s="17" t="s">
        <v>43</v>
      </c>
      <c r="D77" s="17" t="s">
        <v>94</v>
      </c>
      <c r="E77" s="17" t="s">
        <v>101</v>
      </c>
      <c r="F77" s="22">
        <v>702.21</v>
      </c>
      <c r="G77" s="22">
        <v>730.3</v>
      </c>
      <c r="H77" s="22">
        <v>759.51</v>
      </c>
    </row>
    <row r="78" spans="1:8" x14ac:dyDescent="0.25">
      <c r="A78" s="21" t="s">
        <v>159</v>
      </c>
      <c r="B78" s="17" t="s">
        <v>14</v>
      </c>
      <c r="C78" s="17" t="s">
        <v>43</v>
      </c>
      <c r="D78" s="17" t="s">
        <v>94</v>
      </c>
      <c r="E78" s="17" t="s">
        <v>115</v>
      </c>
      <c r="F78" s="22">
        <v>11</v>
      </c>
      <c r="G78" s="22">
        <v>11</v>
      </c>
      <c r="H78" s="22">
        <v>11</v>
      </c>
    </row>
    <row r="79" spans="1:8" ht="20.399999999999999" x14ac:dyDescent="0.25">
      <c r="A79" s="21" t="s">
        <v>160</v>
      </c>
      <c r="B79" s="17" t="s">
        <v>14</v>
      </c>
      <c r="C79" s="17" t="s">
        <v>43</v>
      </c>
      <c r="D79" s="17" t="s">
        <v>94</v>
      </c>
      <c r="E79" s="17" t="s">
        <v>111</v>
      </c>
      <c r="F79" s="22">
        <v>27.4</v>
      </c>
      <c r="G79" s="22">
        <v>20.399999999999999</v>
      </c>
      <c r="H79" s="22">
        <v>20.399999999999999</v>
      </c>
    </row>
    <row r="80" spans="1:8" ht="20.399999999999999" x14ac:dyDescent="0.25">
      <c r="A80" s="21" t="s">
        <v>132</v>
      </c>
      <c r="B80" s="17" t="s">
        <v>14</v>
      </c>
      <c r="C80" s="17" t="s">
        <v>43</v>
      </c>
      <c r="D80" s="17" t="s">
        <v>94</v>
      </c>
      <c r="E80" s="17" t="s">
        <v>24</v>
      </c>
      <c r="F80" s="22">
        <f>930.951+20</f>
        <v>950.95100000000002</v>
      </c>
      <c r="G80" s="22">
        <v>950</v>
      </c>
      <c r="H80" s="22">
        <v>950</v>
      </c>
    </row>
    <row r="81" spans="1:8" x14ac:dyDescent="0.25">
      <c r="A81" s="21" t="s">
        <v>133</v>
      </c>
      <c r="B81" s="17" t="s">
        <v>14</v>
      </c>
      <c r="C81" s="17" t="s">
        <v>43</v>
      </c>
      <c r="D81" s="17" t="s">
        <v>94</v>
      </c>
      <c r="E81" s="17" t="s">
        <v>112</v>
      </c>
      <c r="F81" s="22">
        <v>30</v>
      </c>
      <c r="G81" s="22">
        <v>30</v>
      </c>
      <c r="H81" s="22">
        <v>30</v>
      </c>
    </row>
    <row r="82" spans="1:8" x14ac:dyDescent="0.25">
      <c r="A82" s="21" t="s">
        <v>134</v>
      </c>
      <c r="B82" s="17" t="s">
        <v>14</v>
      </c>
      <c r="C82" s="17" t="s">
        <v>43</v>
      </c>
      <c r="D82" s="17" t="s">
        <v>94</v>
      </c>
      <c r="E82" s="17" t="s">
        <v>113</v>
      </c>
      <c r="F82" s="22">
        <v>30</v>
      </c>
      <c r="G82" s="22">
        <v>30</v>
      </c>
      <c r="H82" s="22">
        <v>30</v>
      </c>
    </row>
    <row r="83" spans="1:8" ht="20.399999999999999" x14ac:dyDescent="0.25">
      <c r="A83" s="12" t="s">
        <v>135</v>
      </c>
      <c r="B83" s="24" t="s">
        <v>14</v>
      </c>
      <c r="C83" s="24" t="s">
        <v>43</v>
      </c>
      <c r="D83" s="24" t="s">
        <v>95</v>
      </c>
      <c r="E83" s="24"/>
      <c r="F83" s="25">
        <f>SUM(F84:F87)</f>
        <v>1055.23</v>
      </c>
      <c r="G83" s="25">
        <f>SUM(G84:G87)</f>
        <v>1123.76</v>
      </c>
      <c r="H83" s="25">
        <f>SUM(H84:H87)</f>
        <v>1159.6600000000001</v>
      </c>
    </row>
    <row r="84" spans="1:8" ht="13.2" customHeight="1" x14ac:dyDescent="0.25">
      <c r="A84" s="21" t="s">
        <v>136</v>
      </c>
      <c r="B84" s="17" t="s">
        <v>14</v>
      </c>
      <c r="C84" s="17" t="s">
        <v>43</v>
      </c>
      <c r="D84" s="17" t="s">
        <v>95</v>
      </c>
      <c r="E84" s="17" t="s">
        <v>45</v>
      </c>
      <c r="F84" s="22">
        <v>663</v>
      </c>
      <c r="G84" s="22">
        <v>689.52</v>
      </c>
      <c r="H84" s="22">
        <v>717.1</v>
      </c>
    </row>
    <row r="85" spans="1:8" ht="30.6" x14ac:dyDescent="0.25">
      <c r="A85" s="21" t="s">
        <v>137</v>
      </c>
      <c r="B85" s="17" t="s">
        <v>14</v>
      </c>
      <c r="C85" s="17" t="s">
        <v>43</v>
      </c>
      <c r="D85" s="17" t="s">
        <v>95</v>
      </c>
      <c r="E85" s="17" t="s">
        <v>101</v>
      </c>
      <c r="F85" s="22">
        <v>200.23</v>
      </c>
      <c r="G85" s="22">
        <v>208.24</v>
      </c>
      <c r="H85" s="22">
        <v>216.56</v>
      </c>
    </row>
    <row r="86" spans="1:8" x14ac:dyDescent="0.25">
      <c r="A86" s="21" t="s">
        <v>161</v>
      </c>
      <c r="B86" s="17" t="s">
        <v>14</v>
      </c>
      <c r="C86" s="17" t="s">
        <v>43</v>
      </c>
      <c r="D86" s="17" t="s">
        <v>95</v>
      </c>
      <c r="E86" s="17" t="s">
        <v>115</v>
      </c>
      <c r="F86" s="22">
        <v>10</v>
      </c>
      <c r="G86" s="22">
        <v>10</v>
      </c>
      <c r="H86" s="22">
        <v>10</v>
      </c>
    </row>
    <row r="87" spans="1:8" ht="20.399999999999999" x14ac:dyDescent="0.25">
      <c r="A87" s="21" t="s">
        <v>162</v>
      </c>
      <c r="B87" s="17" t="s">
        <v>14</v>
      </c>
      <c r="C87" s="17" t="s">
        <v>43</v>
      </c>
      <c r="D87" s="17" t="s">
        <v>95</v>
      </c>
      <c r="E87" s="17" t="s">
        <v>24</v>
      </c>
      <c r="F87" s="22">
        <v>182</v>
      </c>
      <c r="G87" s="22">
        <v>216</v>
      </c>
      <c r="H87" s="22">
        <v>216</v>
      </c>
    </row>
    <row r="88" spans="1:8" ht="20.399999999999999" x14ac:dyDescent="0.25">
      <c r="A88" s="12" t="s">
        <v>138</v>
      </c>
      <c r="B88" s="11" t="s">
        <v>14</v>
      </c>
      <c r="C88" s="11" t="s">
        <v>43</v>
      </c>
      <c r="D88" s="11" t="s">
        <v>96</v>
      </c>
      <c r="E88" s="11" t="s">
        <v>24</v>
      </c>
      <c r="F88" s="13">
        <v>300</v>
      </c>
      <c r="G88" s="13">
        <v>300</v>
      </c>
      <c r="H88" s="13">
        <v>300</v>
      </c>
    </row>
    <row r="89" spans="1:8" ht="20.399999999999999" x14ac:dyDescent="0.25">
      <c r="A89" s="47" t="s">
        <v>169</v>
      </c>
      <c r="B89" s="48"/>
      <c r="C89" s="48"/>
      <c r="D89" s="48"/>
      <c r="E89" s="48"/>
      <c r="F89" s="49">
        <f>F90+F91+F92+F93</f>
        <v>867.9</v>
      </c>
      <c r="G89" s="49">
        <f t="shared" ref="G89:H89" si="2">G90+G91+G92+G93</f>
        <v>0</v>
      </c>
      <c r="H89" s="49">
        <f t="shared" si="2"/>
        <v>0</v>
      </c>
    </row>
    <row r="90" spans="1:8" ht="20.399999999999999" x14ac:dyDescent="0.25">
      <c r="A90" s="21" t="s">
        <v>163</v>
      </c>
      <c r="B90" s="17" t="s">
        <v>14</v>
      </c>
      <c r="C90" s="17" t="s">
        <v>43</v>
      </c>
      <c r="D90" s="17" t="s">
        <v>164</v>
      </c>
      <c r="E90" s="17" t="s">
        <v>45</v>
      </c>
      <c r="F90" s="22">
        <v>518.46</v>
      </c>
      <c r="G90" s="22">
        <v>0</v>
      </c>
      <c r="H90" s="22">
        <v>0</v>
      </c>
    </row>
    <row r="91" spans="1:8" ht="20.399999999999999" x14ac:dyDescent="0.25">
      <c r="A91" s="21" t="s">
        <v>165</v>
      </c>
      <c r="B91" s="17" t="s">
        <v>14</v>
      </c>
      <c r="C91" s="17" t="s">
        <v>43</v>
      </c>
      <c r="D91" s="17" t="s">
        <v>164</v>
      </c>
      <c r="E91" s="17" t="s">
        <v>101</v>
      </c>
      <c r="F91" s="22">
        <v>156.57</v>
      </c>
      <c r="G91" s="22">
        <v>0</v>
      </c>
      <c r="H91" s="22">
        <v>0</v>
      </c>
    </row>
    <row r="92" spans="1:8" ht="20.399999999999999" x14ac:dyDescent="0.25">
      <c r="A92" s="21" t="s">
        <v>166</v>
      </c>
      <c r="B92" s="17" t="s">
        <v>14</v>
      </c>
      <c r="C92" s="17" t="s">
        <v>43</v>
      </c>
      <c r="D92" s="17" t="s">
        <v>168</v>
      </c>
      <c r="E92" s="17" t="s">
        <v>45</v>
      </c>
      <c r="F92" s="22">
        <v>148.13</v>
      </c>
      <c r="G92" s="22">
        <v>0</v>
      </c>
      <c r="H92" s="22">
        <v>0</v>
      </c>
    </row>
    <row r="93" spans="1:8" ht="20.399999999999999" x14ac:dyDescent="0.25">
      <c r="A93" s="21" t="s">
        <v>167</v>
      </c>
      <c r="B93" s="17" t="s">
        <v>14</v>
      </c>
      <c r="C93" s="17" t="s">
        <v>43</v>
      </c>
      <c r="D93" s="17" t="s">
        <v>168</v>
      </c>
      <c r="E93" s="17" t="s">
        <v>101</v>
      </c>
      <c r="F93" s="22">
        <v>44.74</v>
      </c>
      <c r="G93" s="22">
        <v>0</v>
      </c>
      <c r="H93" s="22">
        <v>0</v>
      </c>
    </row>
    <row r="94" spans="1:8" x14ac:dyDescent="0.25">
      <c r="A94" s="37" t="s">
        <v>172</v>
      </c>
      <c r="B94" s="38" t="s">
        <v>14</v>
      </c>
      <c r="C94" s="38" t="s">
        <v>48</v>
      </c>
      <c r="D94" s="38" t="s">
        <v>147</v>
      </c>
      <c r="E94" s="38"/>
      <c r="F94" s="39">
        <f>F95+F96+F97</f>
        <v>1019.05</v>
      </c>
      <c r="G94" s="39">
        <f>G95+G96+G97</f>
        <v>1179.82</v>
      </c>
      <c r="H94" s="39">
        <f t="shared" ref="H94" si="3">H95+H96+H97</f>
        <v>1291</v>
      </c>
    </row>
    <row r="95" spans="1:8" x14ac:dyDescent="0.25">
      <c r="A95" s="52" t="s">
        <v>175</v>
      </c>
      <c r="B95" s="17" t="s">
        <v>14</v>
      </c>
      <c r="C95" s="17" t="s">
        <v>48</v>
      </c>
      <c r="D95" s="17" t="s">
        <v>147</v>
      </c>
      <c r="E95" s="17" t="s">
        <v>45</v>
      </c>
      <c r="F95" s="22">
        <v>206.64</v>
      </c>
      <c r="G95" s="22">
        <v>214.91</v>
      </c>
      <c r="H95" s="22">
        <v>223.5</v>
      </c>
    </row>
    <row r="96" spans="1:8" ht="31.2" x14ac:dyDescent="0.25">
      <c r="A96" s="52" t="s">
        <v>174</v>
      </c>
      <c r="B96" s="17" t="s">
        <v>14</v>
      </c>
      <c r="C96" s="17" t="s">
        <v>48</v>
      </c>
      <c r="D96" s="17" t="s">
        <v>147</v>
      </c>
      <c r="E96" s="17" t="s">
        <v>101</v>
      </c>
      <c r="F96" s="22">
        <v>62.41</v>
      </c>
      <c r="G96" s="22">
        <v>64.91</v>
      </c>
      <c r="H96" s="22">
        <v>67.5</v>
      </c>
    </row>
    <row r="97" spans="1:8" ht="20.399999999999999" x14ac:dyDescent="0.25">
      <c r="A97" s="51" t="s">
        <v>173</v>
      </c>
      <c r="B97" s="17" t="s">
        <v>14</v>
      </c>
      <c r="C97" s="17" t="s">
        <v>48</v>
      </c>
      <c r="D97" s="17" t="s">
        <v>147</v>
      </c>
      <c r="E97" s="17" t="s">
        <v>24</v>
      </c>
      <c r="F97" s="22">
        <v>750</v>
      </c>
      <c r="G97" s="22">
        <v>900</v>
      </c>
      <c r="H97" s="22">
        <v>1000</v>
      </c>
    </row>
    <row r="98" spans="1:8" ht="20.399999999999999" x14ac:dyDescent="0.25">
      <c r="A98" s="37" t="s">
        <v>143</v>
      </c>
      <c r="B98" s="38" t="s">
        <v>14</v>
      </c>
      <c r="C98" s="38" t="s">
        <v>140</v>
      </c>
      <c r="D98" s="38" t="s">
        <v>64</v>
      </c>
      <c r="E98" s="43"/>
      <c r="F98" s="39">
        <f>SUM(F99:F101)</f>
        <v>500</v>
      </c>
      <c r="G98" s="39">
        <f>SUM(G99:G101)</f>
        <v>500</v>
      </c>
      <c r="H98" s="39">
        <f>SUM(H99:H101)</f>
        <v>500</v>
      </c>
    </row>
    <row r="99" spans="1:8" ht="20.399999999999999" x14ac:dyDescent="0.25">
      <c r="A99" s="19" t="s">
        <v>153</v>
      </c>
      <c r="B99" s="17" t="s">
        <v>14</v>
      </c>
      <c r="C99" s="17" t="s">
        <v>41</v>
      </c>
      <c r="D99" s="17" t="s">
        <v>154</v>
      </c>
      <c r="E99" s="17" t="s">
        <v>45</v>
      </c>
      <c r="F99" s="22">
        <v>250</v>
      </c>
      <c r="G99" s="22">
        <v>250</v>
      </c>
      <c r="H99" s="22">
        <v>250</v>
      </c>
    </row>
    <row r="100" spans="1:8" ht="20.399999999999999" x14ac:dyDescent="0.25">
      <c r="A100" s="32" t="s">
        <v>170</v>
      </c>
      <c r="B100" s="17" t="s">
        <v>14</v>
      </c>
      <c r="C100" s="17" t="s">
        <v>41</v>
      </c>
      <c r="D100" s="17" t="s">
        <v>154</v>
      </c>
      <c r="E100" s="31" t="s">
        <v>101</v>
      </c>
      <c r="F100" s="30">
        <v>75.5</v>
      </c>
      <c r="G100" s="30">
        <v>75.5</v>
      </c>
      <c r="H100" s="30">
        <v>75.5</v>
      </c>
    </row>
    <row r="101" spans="1:8" x14ac:dyDescent="0.25">
      <c r="A101" s="21" t="s">
        <v>146</v>
      </c>
      <c r="B101" s="17" t="s">
        <v>14</v>
      </c>
      <c r="C101" s="17" t="s">
        <v>41</v>
      </c>
      <c r="D101" s="17" t="s">
        <v>97</v>
      </c>
      <c r="E101" s="17" t="s">
        <v>24</v>
      </c>
      <c r="F101" s="22">
        <v>174.5</v>
      </c>
      <c r="G101" s="22">
        <v>174.5</v>
      </c>
      <c r="H101" s="22">
        <v>174.5</v>
      </c>
    </row>
    <row r="102" spans="1:8" ht="30.6" x14ac:dyDescent="0.25">
      <c r="A102" s="37" t="s">
        <v>145</v>
      </c>
      <c r="B102" s="38" t="s">
        <v>14</v>
      </c>
      <c r="C102" s="38" t="s">
        <v>40</v>
      </c>
      <c r="D102" s="38" t="s">
        <v>144</v>
      </c>
      <c r="E102" s="38"/>
      <c r="F102" s="39">
        <f>F103+F104</f>
        <v>200</v>
      </c>
      <c r="G102" s="39">
        <f>G103+G104</f>
        <v>200</v>
      </c>
      <c r="H102" s="39">
        <f t="shared" ref="G102:H102" si="4">H103+H104</f>
        <v>200</v>
      </c>
    </row>
    <row r="103" spans="1:8" ht="30.6" x14ac:dyDescent="0.25">
      <c r="A103" s="21" t="s">
        <v>156</v>
      </c>
      <c r="B103" s="17" t="s">
        <v>14</v>
      </c>
      <c r="C103" s="17" t="s">
        <v>40</v>
      </c>
      <c r="D103" s="17" t="s">
        <v>155</v>
      </c>
      <c r="E103" s="17" t="s">
        <v>24</v>
      </c>
      <c r="F103" s="22">
        <v>100</v>
      </c>
      <c r="G103" s="22">
        <v>100</v>
      </c>
      <c r="H103" s="22">
        <v>100</v>
      </c>
    </row>
    <row r="104" spans="1:8" x14ac:dyDescent="0.25">
      <c r="A104" s="21" t="s">
        <v>182</v>
      </c>
      <c r="B104" s="17" t="s">
        <v>14</v>
      </c>
      <c r="C104" s="17" t="s">
        <v>40</v>
      </c>
      <c r="D104" s="17" t="s">
        <v>157</v>
      </c>
      <c r="E104" s="17" t="s">
        <v>24</v>
      </c>
      <c r="F104" s="22">
        <v>100</v>
      </c>
      <c r="G104" s="22">
        <v>100</v>
      </c>
      <c r="H104" s="22">
        <v>100</v>
      </c>
    </row>
    <row r="105" spans="1:8" x14ac:dyDescent="0.25">
      <c r="A105" s="11" t="s">
        <v>49</v>
      </c>
      <c r="B105" s="12"/>
      <c r="C105" s="11"/>
      <c r="D105" s="11"/>
      <c r="E105" s="11"/>
      <c r="F105" s="13">
        <f>+F56+F16</f>
        <v>33032.880999999994</v>
      </c>
      <c r="G105" s="13">
        <f>+G56+G16</f>
        <v>33730.14</v>
      </c>
      <c r="H105" s="13">
        <f>+H56+H16</f>
        <v>35349.760000000002</v>
      </c>
    </row>
    <row r="106" spans="1:8" x14ac:dyDescent="0.25">
      <c r="A106" s="23"/>
    </row>
    <row r="109" spans="1:8" x14ac:dyDescent="0.25">
      <c r="A109" t="s">
        <v>105</v>
      </c>
      <c r="D109" t="s">
        <v>106</v>
      </c>
    </row>
    <row r="112" spans="1:8" x14ac:dyDescent="0.25">
      <c r="A112" s="10"/>
    </row>
    <row r="113" spans="1:5" x14ac:dyDescent="0.25">
      <c r="A113" s="10"/>
    </row>
    <row r="117" spans="1:5" x14ac:dyDescent="0.25">
      <c r="C117" s="10"/>
      <c r="D117" s="10"/>
      <c r="E117" s="10"/>
    </row>
  </sheetData>
  <mergeCells count="7">
    <mergeCell ref="G13:G14"/>
    <mergeCell ref="H13:H14"/>
    <mergeCell ref="A8:F8"/>
    <mergeCell ref="A13:A14"/>
    <mergeCell ref="B13:E13"/>
    <mergeCell ref="F13:F14"/>
    <mergeCell ref="A9:F10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2017-12-14T11:37:44Z</cp:lastPrinted>
  <dcterms:created xsi:type="dcterms:W3CDTF">1996-10-08T23:32:33Z</dcterms:created>
  <dcterms:modified xsi:type="dcterms:W3CDTF">2018-01-15T12:23:58Z</dcterms:modified>
</cp:coreProperties>
</file>