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05" windowWidth="7650" windowHeight="8835" firstSheet="5" activeTab="6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прил 2" sheetId="6" r:id="rId6"/>
    <sheet name="прил 4" sheetId="7" r:id="rId7"/>
  </sheets>
  <definedNames/>
  <calcPr fullCalcOnLoad="1"/>
</workbook>
</file>

<file path=xl/sharedStrings.xml><?xml version="1.0" encoding="utf-8"?>
<sst xmlns="http://schemas.openxmlformats.org/spreadsheetml/2006/main" count="14885" uniqueCount="886">
  <si>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</si>
  <si>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</si>
  <si>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</si>
  <si>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</si>
  <si>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</si>
  <si>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</si>
  <si>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</si>
  <si>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</si>
  <si>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</si>
  <si>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</si>
  <si>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</si>
  <si>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</si>
  <si>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</si>
  <si>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</si>
  <si>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</si>
  <si>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</si>
  <si>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</si>
  <si>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</si>
  <si>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</si>
  <si>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</si>
  <si>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</si>
  <si>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</si>
  <si>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</si>
  <si>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</si>
  <si>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</si>
  <si>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</si>
  <si>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</si>
  <si>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</si>
  <si>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</si>
  <si>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</si>
  <si>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</si>
  <si>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</si>
  <si>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</si>
  <si>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</si>
  <si>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</si>
  <si>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</si>
  <si>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</si>
  <si>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</si>
  <si>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</si>
  <si>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</si>
  <si>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</si>
  <si>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</si>
  <si>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</si>
  <si>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</si>
  <si>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</si>
  <si>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</si>
  <si>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</si>
  <si>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</si>
  <si>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</si>
  <si>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</si>
  <si>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</si>
  <si>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</si>
  <si>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</si>
  <si>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</si>
  <si>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</si>
  <si>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</si>
  <si>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</si>
  <si>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</si>
  <si>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</si>
  <si>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</si>
  <si>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</si>
  <si>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</si>
  <si>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</si>
  <si>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</si>
  <si>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</si>
  <si>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</si>
  <si>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</si>
  <si>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</si>
  <si>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</si>
  <si>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</si>
  <si>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</si>
  <si>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</si>
  <si>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</si>
  <si>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</si>
  <si>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</si>
  <si>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</si>
  <si>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</si>
  <si>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</si>
  <si>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</si>
  <si>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</si>
  <si>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</si>
  <si>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</si>
  <si>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</si>
  <si>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</si>
  <si>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</si>
  <si>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</si>
  <si>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</si>
  <si>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</si>
  <si>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</si>
  <si>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</si>
  <si>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</si>
  <si>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</si>
  <si>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</si>
  <si>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</si>
  <si>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</si>
  <si>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</si>
  <si>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</si>
  <si>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</si>
  <si>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</si>
  <si>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</si>
  <si>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</si>
  <si>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</si>
  <si>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</si>
  <si>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</si>
  <si>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</si>
  <si>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</si>
  <si>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</si>
  <si>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</si>
  <si>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</si>
  <si>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</si>
  <si>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</si>
  <si>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</si>
  <si>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</si>
  <si>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</si>
  <si>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</si>
  <si>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</si>
  <si>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</si>
  <si>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</si>
  <si>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</si>
  <si>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</si>
  <si>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</si>
  <si>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</si>
  <si>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</si>
  <si>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</si>
  <si>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</si>
  <si>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</si>
  <si>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</si>
  <si>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</si>
  <si>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</si>
  <si>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</si>
  <si>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</si>
  <si>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</si>
  <si>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</si>
  <si>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</si>
  <si>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</si>
  <si>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</si>
  <si>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</si>
  <si>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</si>
  <si>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</si>
  <si>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</si>
  <si>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</si>
  <si>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</si>
  <si>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</si>
  <si>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</si>
  <si>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</si>
  <si>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</si>
  <si>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</si>
  <si>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</si>
  <si>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</si>
  <si>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</si>
  <si>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</si>
  <si>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</si>
  <si>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</si>
  <si>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</si>
  <si>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</si>
  <si>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</si>
  <si>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</si>
  <si>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</si>
  <si>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</si>
  <si>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</si>
  <si>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</si>
  <si>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</si>
  <si>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</si>
  <si>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</si>
  <si>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</si>
  <si>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</si>
  <si>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</si>
  <si>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</si>
  <si>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</si>
  <si>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</si>
  <si>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</si>
  <si>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</si>
  <si>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</si>
  <si>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</si>
  <si>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</si>
  <si>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</si>
  <si>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</si>
  <si>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</si>
  <si>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</si>
  <si>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</si>
  <si>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</si>
  <si>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</si>
  <si>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</si>
  <si>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</si>
  <si>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</si>
  <si>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</si>
  <si>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</si>
  <si>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</si>
  <si>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</si>
  <si>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</si>
  <si>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</si>
  <si>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</si>
  <si>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</si>
  <si>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</si>
  <si>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</si>
  <si>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</si>
  <si>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</si>
  <si>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</si>
  <si>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</si>
  <si>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</si>
  <si>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</si>
  <si>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</si>
  <si>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</si>
  <si>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</si>
  <si>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</si>
  <si>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</si>
  <si>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</si>
  <si>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</si>
  <si>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</si>
  <si>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</si>
  <si>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</si>
  <si>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</si>
  <si>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</si>
  <si>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</si>
  <si>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</si>
  <si>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</si>
  <si>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</si>
  <si>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</si>
  <si>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</si>
  <si>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</si>
  <si>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</si>
  <si>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</si>
  <si>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</si>
  <si>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</si>
  <si>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</si>
  <si>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</si>
  <si>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</si>
  <si>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</si>
  <si>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</si>
  <si>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</si>
  <si>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</si>
  <si>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</si>
  <si>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</si>
  <si>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</si>
  <si>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</si>
  <si>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</si>
  <si>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</si>
  <si>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</si>
  <si>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</si>
  <si>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</si>
  <si>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</si>
  <si>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</si>
  <si>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</si>
  <si>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</si>
  <si>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</si>
  <si>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</si>
  <si>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</si>
  <si>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</si>
  <si>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</si>
  <si>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</si>
  <si>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</si>
  <si>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</si>
  <si>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</si>
  <si>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</si>
  <si>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</si>
  <si>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</si>
  <si>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</si>
  <si>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</si>
  <si>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</si>
  <si>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</si>
  <si>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</si>
  <si>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</si>
  <si>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</si>
  <si>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</si>
  <si>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</si>
  <si>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</si>
  <si>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</si>
  <si>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</si>
  <si>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</si>
  <si>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</si>
  <si>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</si>
  <si>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</si>
  <si>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</si>
  <si>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</si>
  <si>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</si>
  <si>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</si>
  <si>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</si>
  <si>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</si>
  <si>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</si>
  <si>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</si>
  <si>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</si>
  <si>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</si>
  <si>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</si>
  <si>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</si>
  <si>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</si>
  <si>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</si>
  <si>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</si>
  <si>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</si>
  <si>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</si>
  <si>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</si>
  <si>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</si>
  <si>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</si>
  <si>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</si>
  <si>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</si>
  <si>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</si>
  <si>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</si>
  <si>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</si>
  <si>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</si>
  <si>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</si>
  <si>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</si>
  <si>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</si>
  <si>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</si>
  <si>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</si>
  <si>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</si>
  <si>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</si>
  <si>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</si>
  <si>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</si>
  <si>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</si>
  <si>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</si>
  <si>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</si>
  <si>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</si>
  <si>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</si>
  <si>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</si>
  <si>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</si>
  <si>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</si>
  <si>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</si>
  <si>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</si>
  <si>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</si>
  <si>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</si>
  <si>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</si>
  <si>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</si>
  <si>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</si>
  <si>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</si>
  <si>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</si>
  <si>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</si>
  <si>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</si>
  <si>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</si>
  <si>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</si>
  <si>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</si>
  <si>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</si>
  <si>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</si>
  <si>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</si>
  <si>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</si>
  <si>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</si>
  <si>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</si>
  <si>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</si>
  <si>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</si>
  <si>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</si>
  <si>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</si>
  <si>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</si>
  <si>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</si>
  <si>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</si>
  <si>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</si>
  <si>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</si>
  <si>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</si>
  <si>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</si>
  <si>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</si>
  <si>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</si>
  <si>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</si>
  <si>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</si>
  <si>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</si>
  <si>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</si>
  <si>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</si>
  <si>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</si>
  <si>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</si>
  <si>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</si>
  <si>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</si>
  <si>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</si>
  <si>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</si>
  <si>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</si>
  <si>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</si>
  <si>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</si>
  <si>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</si>
  <si>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</si>
  <si>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</si>
  <si>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</si>
  <si>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</si>
  <si>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</si>
  <si>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</si>
  <si>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</si>
  <si>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</si>
  <si>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</si>
  <si>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</si>
  <si>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</si>
  <si>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</si>
  <si>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</si>
  <si>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</si>
  <si>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</si>
  <si>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</si>
  <si>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</si>
  <si>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</si>
  <si>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</si>
  <si>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</si>
  <si>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</si>
  <si>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</si>
  <si>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</si>
  <si>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</si>
  <si>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</si>
  <si>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</si>
  <si>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</si>
  <si>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</si>
  <si>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</si>
  <si>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</si>
  <si>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</si>
  <si>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</si>
  <si>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</si>
  <si>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</si>
  <si>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</si>
  <si>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</si>
  <si>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</si>
  <si>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</si>
  <si>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</si>
  <si>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</si>
  <si>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</si>
  <si>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</si>
  <si>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</si>
  <si>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</si>
  <si>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</si>
  <si>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</si>
  <si>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</si>
  <si>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</si>
  <si>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</si>
  <si>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</si>
  <si>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</si>
  <si>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</si>
  <si>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</si>
  <si>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</si>
  <si>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</si>
  <si>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</si>
  <si>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</si>
  <si>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</si>
  <si>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</si>
  <si>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</si>
  <si>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</si>
  <si>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</si>
  <si>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</si>
  <si>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</si>
  <si>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</si>
  <si>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</si>
  <si>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</si>
  <si>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</si>
  <si>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</si>
  <si>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</si>
  <si>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</si>
  <si>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</si>
  <si>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</si>
  <si>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</si>
  <si>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</si>
  <si>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</si>
  <si>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</si>
  <si>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</si>
  <si>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</si>
  <si>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</si>
  <si>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</si>
  <si>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</si>
  <si>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</si>
  <si>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</si>
  <si>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</si>
  <si>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</si>
  <si>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</si>
  <si>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</si>
  <si>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</si>
  <si>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</si>
  <si>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</si>
  <si>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</si>
  <si>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</si>
  <si>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</si>
  <si>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</si>
  <si>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</si>
  <si>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</si>
  <si>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</si>
  <si>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</si>
  <si>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</si>
  <si>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</si>
  <si>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</si>
  <si>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</si>
  <si>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</si>
  <si>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</si>
  <si>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</si>
  <si>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</si>
  <si>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</si>
  <si>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</si>
  <si>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</si>
  <si>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</si>
  <si>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</si>
  <si>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</si>
  <si>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</si>
  <si>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</si>
  <si>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</si>
  <si>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</si>
  <si>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</si>
  <si>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</si>
  <si>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</si>
  <si>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</si>
  <si>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</si>
  <si>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</si>
  <si>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</si>
  <si>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</si>
  <si>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</si>
  <si>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</si>
  <si>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</si>
  <si>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</si>
  <si>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</si>
  <si>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</si>
  <si>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</si>
  <si>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</si>
  <si>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</si>
  <si>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</si>
  <si>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</si>
  <si>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</si>
  <si>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</si>
  <si>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</si>
  <si>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</si>
  <si>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</si>
  <si>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</si>
  <si>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</si>
  <si>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</si>
  <si>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</si>
  <si>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</si>
  <si>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</si>
  <si>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</si>
  <si>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</si>
  <si>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</si>
  <si>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</si>
  <si>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</si>
  <si>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</si>
  <si>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</si>
  <si>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</si>
  <si>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</si>
  <si>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</si>
  <si>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</si>
  <si>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</si>
  <si>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</si>
  <si>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</si>
  <si>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</si>
  <si>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</si>
  <si>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</si>
  <si>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</si>
  <si>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</si>
  <si>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</si>
  <si>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</si>
  <si>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</si>
  <si>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</si>
  <si>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</si>
  <si>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</si>
  <si>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</si>
  <si>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</si>
  <si>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</si>
  <si>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</si>
  <si>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</si>
  <si>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</si>
  <si>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</si>
  <si>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</si>
  <si>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</si>
  <si>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</si>
  <si>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</si>
  <si>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</si>
  <si>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</si>
  <si>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</si>
  <si>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</si>
  <si>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</si>
  <si>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</si>
  <si>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</si>
  <si>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</si>
  <si>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</si>
  <si>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</si>
  <si>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</si>
  <si>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</si>
  <si>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</si>
  <si>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</si>
  <si>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</si>
  <si>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</si>
  <si>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</si>
  <si>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</si>
  <si>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</si>
  <si>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</si>
  <si>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</si>
  <si>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</si>
  <si>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</si>
  <si>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</si>
  <si>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</si>
  <si>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</si>
  <si>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</si>
  <si>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</si>
  <si>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</si>
  <si>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</si>
  <si>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</si>
  <si>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</si>
  <si>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</si>
  <si>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</si>
  <si>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</si>
  <si>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</si>
  <si>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</si>
  <si>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</si>
  <si>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</si>
  <si>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</si>
  <si>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</si>
  <si>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</si>
  <si>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</si>
  <si>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</si>
  <si>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</si>
  <si>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</si>
  <si>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</si>
  <si>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</si>
  <si>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</si>
  <si>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</si>
  <si>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</si>
  <si>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</si>
  <si>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</si>
  <si>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</si>
  <si>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</si>
  <si>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</si>
  <si>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</si>
  <si>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</si>
  <si>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</si>
  <si>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</si>
  <si>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</si>
  <si>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</si>
  <si>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</si>
  <si>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</si>
  <si>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</si>
  <si>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</si>
  <si>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</si>
  <si>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</si>
  <si>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</si>
  <si>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</si>
  <si>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</si>
  <si>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</si>
  <si>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</si>
  <si>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</si>
  <si>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</si>
  <si>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</si>
  <si>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</si>
  <si>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</si>
  <si>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</si>
  <si>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</si>
  <si>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</si>
  <si>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</si>
  <si>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</si>
  <si>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</si>
  <si>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</si>
  <si>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</si>
  <si>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</si>
  <si>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</si>
  <si>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</si>
  <si>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</si>
  <si>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</si>
  <si>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</si>
  <si>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</si>
  <si>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</si>
  <si>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</si>
  <si>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</si>
  <si>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</si>
  <si>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</si>
  <si>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</si>
  <si>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</si>
  <si>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</si>
  <si>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</si>
  <si>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</si>
  <si>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</si>
  <si>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</si>
  <si>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</si>
  <si>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</si>
  <si>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</si>
  <si>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</si>
  <si>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</si>
  <si>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</si>
  <si>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</si>
  <si>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</si>
  <si>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</si>
  <si>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</si>
  <si>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</si>
  <si>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</si>
  <si>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</si>
  <si>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</si>
  <si>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</si>
  <si>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</si>
  <si>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</si>
  <si>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</si>
  <si>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</si>
  <si>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</si>
  <si>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</si>
  <si>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</si>
  <si>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</si>
  <si>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</si>
  <si>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</si>
  <si>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</si>
  <si>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</si>
  <si>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</si>
  <si>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к решению Совета депутатов</t>
  </si>
  <si>
    <t>Сумма (тыс.руб.)</t>
  </si>
  <si>
    <t>1100</t>
  </si>
  <si>
    <t xml:space="preserve">Код бюджетной </t>
  </si>
  <si>
    <t>классификации</t>
  </si>
  <si>
    <t>Наименование</t>
  </si>
  <si>
    <t>Сумма</t>
  </si>
  <si>
    <t>тыс. руб.</t>
  </si>
  <si>
    <t>Налоги на прибыль, доходы</t>
  </si>
  <si>
    <t>Налог на доходы физических лиц</t>
  </si>
  <si>
    <t>ДОХОДЫ</t>
  </si>
  <si>
    <t xml:space="preserve">Налоги на имущество </t>
  </si>
  <si>
    <t>Налоги на имущество физических лиц</t>
  </si>
  <si>
    <t>Земельный налог</t>
  </si>
  <si>
    <t>1 11 00000 00 0000 110</t>
  </si>
  <si>
    <t xml:space="preserve">Доходы от использования имущества, находящегося </t>
  </si>
  <si>
    <t>в государственной и муниципальной собственности</t>
  </si>
  <si>
    <t>1 11 05010 00 0000 120</t>
  </si>
  <si>
    <t>1 00 00000 00 0000 000</t>
  </si>
  <si>
    <t>1 01 00000 00 0000 000</t>
  </si>
  <si>
    <t>1 06 00000 00 0000 110</t>
  </si>
  <si>
    <t>1 06 01000 00 0000 110</t>
  </si>
  <si>
    <t xml:space="preserve">1 06 06000 00 0000 110 </t>
  </si>
  <si>
    <t>1 11 05030 00 0000 120</t>
  </si>
  <si>
    <t>Арендная плата за земли, находящиеся в государст-</t>
  </si>
  <si>
    <t>венной и муниципальной собственности до разг-</t>
  </si>
  <si>
    <t>раничения госуд. собственности на землю и поступле-</t>
  </si>
  <si>
    <t>ния от продажи права на заключение договоров аренды</t>
  </si>
  <si>
    <t>указанных земельных участков.</t>
  </si>
  <si>
    <t>Доходы от сдачи в аренду имущества, находящегося</t>
  </si>
  <si>
    <t xml:space="preserve">в оперативном управлении органов государственной </t>
  </si>
  <si>
    <t>власти, органов местного самоуправления и созданных</t>
  </si>
  <si>
    <t>ими учреждений и в хозяйственном ведении МУП</t>
  </si>
  <si>
    <t>2 02 00000 00 0000 000</t>
  </si>
  <si>
    <t>бюджетной системы РФ, кроме бюджетов государ-</t>
  </si>
  <si>
    <t>ственных внебюджетных фондов</t>
  </si>
  <si>
    <t>2 02 01000 00 0000 151</t>
  </si>
  <si>
    <t>2 02 02000 00 0000 151</t>
  </si>
  <si>
    <t>3 00 00000 00 0000 000</t>
  </si>
  <si>
    <t>Доходы от предпринимательской и иной прино-</t>
  </si>
  <si>
    <t>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</si>
  <si>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</si>
  <si>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</si>
  <si>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</si>
  <si>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</si>
  <si>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</si>
  <si>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1 01 02000 00 0000 110</t>
  </si>
  <si>
    <t>1 05 00000 00 0000 000</t>
  </si>
  <si>
    <t>Налоги на совокупный доход</t>
  </si>
  <si>
    <t>Единый сельскохозяйственный налог</t>
  </si>
  <si>
    <t>1 05 03000 01 0000 110</t>
  </si>
  <si>
    <t>1 11 00000 00 0000 000</t>
  </si>
  <si>
    <t>Доходы от использования имущества.</t>
  </si>
  <si>
    <t xml:space="preserve">Безвозмездные поступления от других бюджетов </t>
  </si>
  <si>
    <t>Дотации от других бюджетов бюджетной системы Российской</t>
  </si>
  <si>
    <t>Федерации</t>
  </si>
  <si>
    <t>Субвенции поселениям на выполнение полномочий</t>
  </si>
  <si>
    <t>В т.ч. дотации из ФФПП Ленинградской области</t>
  </si>
  <si>
    <t>дотации из ФФПП Гатчинского муниципального района</t>
  </si>
  <si>
    <t>В т.ч. субвенции из бюджета Ленинградской области</t>
  </si>
  <si>
    <t>субвенции из бюджета Гатчинского муниципального района</t>
  </si>
  <si>
    <t>0103</t>
  </si>
  <si>
    <t>Пудомягского сельского поселения</t>
  </si>
  <si>
    <t xml:space="preserve">                                                 к решению Совета депутатов</t>
  </si>
  <si>
    <t xml:space="preserve">                                                 Пудомягского сельского поселения</t>
  </si>
  <si>
    <t xml:space="preserve">                                                 Приложение № 2</t>
  </si>
  <si>
    <t xml:space="preserve">                                                 № 50</t>
  </si>
  <si>
    <t xml:space="preserve">                                                 от "11 " декабря 2006года</t>
  </si>
  <si>
    <t>3 03 03050 10 0000 180</t>
  </si>
  <si>
    <t>Прочие безвозмездные поступления</t>
  </si>
  <si>
    <t xml:space="preserve">                                                 в редакции Решения № 72 </t>
  </si>
  <si>
    <t>Поступление доходов в бюджет Пудомягского сельского поселения в 2007 году.</t>
  </si>
  <si>
    <t>Администрация Пудомягского сельского поселения</t>
  </si>
  <si>
    <t xml:space="preserve">                                                от 11.04.2007 г. , №77 от </t>
  </si>
  <si>
    <t xml:space="preserve">                                                06.06.2007г., №79 от 12.09.2007г.</t>
  </si>
  <si>
    <t>Средства, передаваемые для дополнительных расходов, воз-</t>
  </si>
  <si>
    <t>никших в результате решений, принятых органами государст-</t>
  </si>
  <si>
    <t>венной власти</t>
  </si>
  <si>
    <t>0503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</si>
  <si>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</si>
  <si>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</si>
  <si>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администрации(исполнительно-распорядительного органа муниципального образования)</t>
  </si>
  <si>
    <t>Резервные фонды местных администраций</t>
  </si>
  <si>
    <t>Прочие расходы</t>
  </si>
  <si>
    <t>0410</t>
  </si>
  <si>
    <t>Благоустройство</t>
  </si>
  <si>
    <t>Озеленение</t>
  </si>
  <si>
    <t>Проведение мероприятий для детей и молодежи</t>
  </si>
  <si>
    <t>Здравоохранение, 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</si>
  <si>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</si>
  <si>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</si>
  <si>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Реализация других функций, связанных с обеспечением национальной безопасности и правоохранительной деятельности</t>
  </si>
  <si>
    <t>Жилищное хозяйство</t>
  </si>
  <si>
    <t>0501</t>
  </si>
  <si>
    <t>Безвозмездные и безвозвратные перечисления государственным и муниципальным организациям</t>
  </si>
  <si>
    <t xml:space="preserve">Раздел </t>
  </si>
  <si>
    <t>Подраздел</t>
  </si>
  <si>
    <t>Подготовка  населения и организаций к действиям в чрезвычайной ситуации в мирное время</t>
  </si>
  <si>
    <t>Обеспечение пожарной безопасности</t>
  </si>
  <si>
    <t>0412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</si>
  <si>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</si>
  <si>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</si>
  <si>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0111</t>
  </si>
  <si>
    <t>Защита населения и территории от последствий чрезвычайных ситуаций, гражданская оборона</t>
  </si>
  <si>
    <t xml:space="preserve">Социальное обеспечение населения </t>
  </si>
  <si>
    <t>1003</t>
  </si>
  <si>
    <t>1102</t>
  </si>
  <si>
    <t>Проведение мероприятий, осуществляемых органами местного самоуправления</t>
  </si>
  <si>
    <t>Дорожное хозяйство</t>
  </si>
  <si>
    <t>Уличное освещение</t>
  </si>
  <si>
    <t>Пудомягского сельского поселения на 2014 год</t>
  </si>
  <si>
    <t>61 0 0000</t>
  </si>
  <si>
    <t>61 8 0000</t>
  </si>
  <si>
    <t>Компенсация расходов, связанных с депутатской деятельностью</t>
  </si>
  <si>
    <t>61 8 1105</t>
  </si>
  <si>
    <t>121</t>
  </si>
  <si>
    <t>Обеспечение деятельности органов местного самоуправления</t>
  </si>
  <si>
    <t>Расходы на выплаты муниципальным служащим органов местного самоуправления</t>
  </si>
  <si>
    <t>61 7 0000</t>
  </si>
  <si>
    <t>Муниципальные служащие органов местного самоуправления</t>
  </si>
  <si>
    <t>61 7 1002</t>
  </si>
  <si>
    <t>Фонд оплаты труда муниципальных служащих органов местного самоуправления с учетом начислений</t>
  </si>
  <si>
    <t>61 7 1104</t>
  </si>
  <si>
    <t>Фонд оплаты труда главы администрауии муниципального образования</t>
  </si>
  <si>
    <t>Содержание органов местного самоуправления</t>
  </si>
  <si>
    <t>Содержание органов местного самоуправления, в том числе оплата труда немуниципальных служащих</t>
  </si>
  <si>
    <t>61 8 1103</t>
  </si>
  <si>
    <t>Прочая закупка товаров, работ и услуг для обеспечения государственных (муниципальных) нужд</t>
  </si>
  <si>
    <t>244</t>
  </si>
  <si>
    <t>62 0 0000</t>
  </si>
  <si>
    <t>Прочие непрграммные расходы</t>
  </si>
  <si>
    <t>62 9 0000</t>
  </si>
  <si>
    <t>Передача полномочий ГМР по казначейскому исполнению бюджетов поселений</t>
  </si>
  <si>
    <t>62 9 1302</t>
  </si>
  <si>
    <t>Передача полномочий ГМР по некоторым жилищным вопросам</t>
  </si>
  <si>
    <t>62 9 1303</t>
  </si>
  <si>
    <t>Передача полномочий ГМР по регулированию тарифов на товары и услуги организаций коммунального комплекса</t>
  </si>
  <si>
    <t>62 9 1304</t>
  </si>
  <si>
    <t>Передача полномочий ГМР по осуществлению финансового контроля бюджетов поселений</t>
  </si>
  <si>
    <t>62 9 1306</t>
  </si>
  <si>
    <t>Передача полномочий ГМР по организации централизованных коммунальных услуг</t>
  </si>
  <si>
    <t>62 9 1307</t>
  </si>
  <si>
    <t>62 9 1502</t>
  </si>
  <si>
    <t>870</t>
  </si>
  <si>
    <t>62 9 1505</t>
  </si>
  <si>
    <t>56 0 0000</t>
  </si>
  <si>
    <t>56 2 0000</t>
  </si>
  <si>
    <t>Подготовка и ликвидация последствий чрезвычайных ситуаций и стихийных бедствий техногенного характера</t>
  </si>
  <si>
    <t>56 2 1511</t>
  </si>
  <si>
    <t>56 2 1510</t>
  </si>
  <si>
    <t>57 3 0000</t>
  </si>
  <si>
    <t>57 3 1539</t>
  </si>
  <si>
    <t>57 1 0000</t>
  </si>
  <si>
    <t>Мероприятия в области информационно-коммуникационных технологий и связа</t>
  </si>
  <si>
    <t>57 1 1515</t>
  </si>
  <si>
    <t>62 9 1517</t>
  </si>
  <si>
    <t>62 9 1518</t>
  </si>
  <si>
    <t>55 2 0000</t>
  </si>
  <si>
    <t>55 2 1520</t>
  </si>
  <si>
    <t>Содержание муниципального жилого фонда, в том числе капитальный ремонт ремонт муниципального жилого фонда</t>
  </si>
  <si>
    <t>414</t>
  </si>
  <si>
    <t>55 4 1538</t>
  </si>
  <si>
    <t>55 4 1540</t>
  </si>
  <si>
    <t>Прочие мероприятия по благоустройству городских и сельских поселений</t>
  </si>
  <si>
    <t>55 4 1542</t>
  </si>
  <si>
    <t>59 0 0000</t>
  </si>
  <si>
    <t>59 2 0000</t>
  </si>
  <si>
    <t>59 2 1290</t>
  </si>
  <si>
    <t>52 0 0000</t>
  </si>
  <si>
    <t>52 1 1537</t>
  </si>
  <si>
    <t>Мероприятия в области здравоохранения, спорта и физической культуры</t>
  </si>
  <si>
    <t>53 9 1534</t>
  </si>
  <si>
    <t>Фонд оплаты труда работников библиотек</t>
  </si>
  <si>
    <t>540</t>
  </si>
  <si>
    <t>Обеспечение выполнения отдельных государственных полномочийЛенинградской области в сфере  правоотношений</t>
  </si>
  <si>
    <t>61 7 7134</t>
  </si>
  <si>
    <t>Фонд оплаты труда</t>
  </si>
  <si>
    <t>Проведение выборов и референумов</t>
  </si>
  <si>
    <t>0107</t>
  </si>
  <si>
    <t>62 9 1543</t>
  </si>
  <si>
    <t>0203</t>
  </si>
  <si>
    <t>62 9 5118</t>
  </si>
  <si>
    <t>Осуществление первичного воинского учета выплата зарплаты</t>
  </si>
  <si>
    <t>МКУК "Пудомягский СДК"</t>
  </si>
  <si>
    <t>Культура, кинемаография и средства массовой информации</t>
  </si>
  <si>
    <t>обеспечение деятельности подведомственных учрежений (ДК)</t>
  </si>
  <si>
    <t>обеспечение деятельности подведомственных учрежений (ДКбиблиотеки)</t>
  </si>
  <si>
    <t xml:space="preserve">54 1 1250 </t>
  </si>
  <si>
    <t xml:space="preserve">54 1 1260 </t>
  </si>
  <si>
    <t>Фонд оплаты труда работников ДК</t>
  </si>
  <si>
    <t>211</t>
  </si>
  <si>
    <t>обеспечение деятельности подведомственных учрежений (библиотеки)</t>
  </si>
  <si>
    <t>Приложение № 7</t>
  </si>
  <si>
    <t>59 21523</t>
  </si>
  <si>
    <t>Реализация местных инициатив граждан</t>
  </si>
  <si>
    <t>Поддержка муниципальных образованийй по развитию общественной инфраструктуры муниципального значеня</t>
  </si>
  <si>
    <t>55 4 7088</t>
  </si>
  <si>
    <t>62 9 7202</t>
  </si>
  <si>
    <t>Основные направления профилактики  безнадзорности и правонарушений в Гатчинском муниципальном районе</t>
  </si>
  <si>
    <t>59 2 9531</t>
  </si>
  <si>
    <t>62 9 1301</t>
  </si>
  <si>
    <t>Передача полномочий ГМР пожилищному контролю</t>
  </si>
  <si>
    <t>111</t>
  </si>
  <si>
    <t>от20 ноября 2014 года</t>
  </si>
  <si>
    <t>321</t>
  </si>
  <si>
    <t>Пенсии за выслугу лет и доплаты к пенсиям муниципальным служащим</t>
  </si>
  <si>
    <t>Ведомственная структура расходов бюджета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</si>
</sst>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</numFmts>
  <fonts count="5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10" fillId="0" borderId="10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1" fillId="0" borderId="14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172" fontId="4" fillId="0" borderId="15" xfId="0" applyNumberFormat="1" applyFont="1" applyBorder="1" applyAlignment="1">
      <alignment horizontal="right" vertical="top" wrapText="1"/>
    </xf>
    <xf numFmtId="172" fontId="3" fillId="0" borderId="15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72" fontId="1" fillId="0" borderId="12" xfId="0" applyNumberFormat="1" applyFont="1" applyBorder="1" applyAlignment="1">
      <alignment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justify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/>
    </xf>
    <xf numFmtId="172" fontId="8" fillId="0" borderId="12" xfId="0" applyNumberFormat="1" applyFont="1" applyFill="1" applyBorder="1" applyAlignment="1">
      <alignment/>
    </xf>
    <xf numFmtId="172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172" fontId="0" fillId="0" borderId="12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72" fontId="8" fillId="0" borderId="11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Border="1" applyAlignment="1">
      <alignment/>
    </xf>
    <xf numFmtId="172" fontId="0" fillId="0" borderId="22" xfId="0" applyNumberFormat="1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172" fontId="3" fillId="34" borderId="10" xfId="0" applyNumberFormat="1" applyFont="1" applyFill="1" applyBorder="1" applyAlignment="1">
      <alignment vertical="top"/>
    </xf>
    <xf numFmtId="172" fontId="1" fillId="34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justify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Border="1" applyAlignment="1">
      <alignment vertical="center" wrapText="1"/>
    </xf>
    <xf numFmtId="49" fontId="16" fillId="0" borderId="10" xfId="0" applyNumberFormat="1" applyFont="1" applyBorder="1" applyAlignment="1">
      <alignment horizontal="center" vertical="top"/>
    </xf>
    <xf numFmtId="49" fontId="16" fillId="0" borderId="10" xfId="0" applyNumberFormat="1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0" fontId="1" fillId="35" borderId="10" xfId="0" applyFont="1" applyFill="1" applyBorder="1" applyAlignment="1">
      <alignment vertical="top"/>
    </xf>
    <xf numFmtId="49" fontId="1" fillId="35" borderId="10" xfId="0" applyNumberFormat="1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vertical="top"/>
    </xf>
    <xf numFmtId="49" fontId="1" fillId="36" borderId="10" xfId="0" applyNumberFormat="1" applyFont="1" applyFill="1" applyBorder="1" applyAlignment="1">
      <alignment vertical="center" wrapText="1"/>
    </xf>
    <xf numFmtId="49" fontId="1" fillId="36" borderId="10" xfId="0" applyNumberFormat="1" applyFont="1" applyFill="1" applyBorder="1" applyAlignment="1">
      <alignment horizontal="center" vertical="top"/>
    </xf>
    <xf numFmtId="172" fontId="1" fillId="36" borderId="10" xfId="0" applyNumberFormat="1" applyFont="1" applyFill="1" applyBorder="1" applyAlignment="1">
      <alignment vertical="top"/>
    </xf>
    <xf numFmtId="0" fontId="2" fillId="36" borderId="0" xfId="0" applyFont="1" applyFill="1" applyAlignment="1">
      <alignment/>
    </xf>
    <xf numFmtId="0" fontId="1" fillId="0" borderId="10" xfId="0" applyFont="1" applyBorder="1" applyAlignment="1">
      <alignment horizontal="center" vertical="top"/>
    </xf>
    <xf numFmtId="172" fontId="3" fillId="33" borderId="10" xfId="0" applyNumberFormat="1" applyFont="1" applyFill="1" applyBorder="1" applyAlignment="1">
      <alignment vertical="top"/>
    </xf>
    <xf numFmtId="172" fontId="16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3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172" fontId="1" fillId="0" borderId="15" xfId="0" applyNumberFormat="1" applyFont="1" applyBorder="1" applyAlignment="1">
      <alignment horizontal="right" vertical="top" wrapText="1"/>
    </xf>
    <xf numFmtId="172" fontId="1" fillId="0" borderId="16" xfId="0" applyNumberFormat="1" applyFont="1" applyBorder="1" applyAlignment="1">
      <alignment horizontal="right" vertical="top" wrapText="1"/>
    </xf>
    <xf numFmtId="172" fontId="1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53" t="s">
        <v>606</v>
      </c>
      <c r="D1" s="253"/>
      <c r="E1" s="253"/>
    </row>
    <row r="2" spans="3:5" ht="14.25" customHeight="1">
      <c r="C2" s="254" t="s">
        <v>607</v>
      </c>
      <c r="D2" s="254"/>
      <c r="E2" s="254"/>
    </row>
    <row r="3" spans="3:5" ht="12.75" customHeight="1">
      <c r="C3" s="253" t="s">
        <v>608</v>
      </c>
      <c r="D3" s="253"/>
      <c r="E3" s="253"/>
    </row>
    <row r="4" spans="3:5" ht="13.5" customHeight="1">
      <c r="C4" s="253" t="s">
        <v>609</v>
      </c>
      <c r="D4" s="253"/>
      <c r="E4" s="253"/>
    </row>
    <row r="5" spans="1:6" ht="17.25" customHeight="1">
      <c r="A5" s="244" t="s">
        <v>243</v>
      </c>
      <c r="B5" s="245"/>
      <c r="C5" s="245"/>
      <c r="D5" s="245"/>
      <c r="E5" s="245"/>
      <c r="F5" s="245"/>
    </row>
    <row r="6" spans="1:6" ht="17.25" customHeight="1">
      <c r="A6" s="244" t="s">
        <v>0</v>
      </c>
      <c r="B6" s="245"/>
      <c r="C6" s="245"/>
      <c r="D6" s="245"/>
      <c r="E6" s="245"/>
      <c r="F6" s="245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250"/>
      <c r="B430" s="33" t="s">
        <v>278</v>
      </c>
      <c r="C430" s="246" t="s">
        <v>274</v>
      </c>
      <c r="D430" s="246" t="s">
        <v>277</v>
      </c>
      <c r="E430" s="246" t="s">
        <v>279</v>
      </c>
      <c r="F430" s="248">
        <v>3960</v>
      </c>
      <c r="G430" s="25"/>
      <c r="H430" s="25"/>
      <c r="I430" s="25"/>
      <c r="J430" s="25"/>
    </row>
    <row r="431" spans="1:10" s="26" customFormat="1" ht="15.75">
      <c r="A431" s="251"/>
      <c r="B431" s="34" t="s">
        <v>280</v>
      </c>
      <c r="C431" s="247"/>
      <c r="D431" s="247"/>
      <c r="E431" s="247"/>
      <c r="F431" s="249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239"/>
      <c r="B979" s="242" t="s">
        <v>28</v>
      </c>
      <c r="C979" s="239" t="s">
        <v>29</v>
      </c>
      <c r="D979" s="239" t="s">
        <v>246</v>
      </c>
      <c r="E979" s="239" t="s">
        <v>12</v>
      </c>
      <c r="F979" s="252">
        <v>350</v>
      </c>
    </row>
    <row r="980" spans="1:6" ht="9.75" customHeight="1">
      <c r="A980" s="239"/>
      <c r="B980" s="242"/>
      <c r="C980" s="239"/>
      <c r="D980" s="239"/>
      <c r="E980" s="239"/>
      <c r="F980" s="252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239"/>
      <c r="B983" s="240" t="s">
        <v>428</v>
      </c>
      <c r="C983" s="241" t="s">
        <v>459</v>
      </c>
      <c r="D983" s="241" t="s">
        <v>427</v>
      </c>
      <c r="E983" s="241">
        <v>453</v>
      </c>
      <c r="F983" s="243">
        <v>350</v>
      </c>
    </row>
    <row r="984" spans="1:6" ht="15.75">
      <c r="A984" s="239"/>
      <c r="B984" s="240"/>
      <c r="C984" s="241"/>
      <c r="D984" s="241"/>
      <c r="E984" s="241"/>
      <c r="F984" s="243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C1:E1"/>
    <mergeCell ref="C3:E3"/>
    <mergeCell ref="C4:E4"/>
    <mergeCell ref="C2:E2"/>
    <mergeCell ref="C979:C980"/>
    <mergeCell ref="D979:D980"/>
    <mergeCell ref="A5:F5"/>
    <mergeCell ref="F983:F984"/>
    <mergeCell ref="A6:F6"/>
    <mergeCell ref="C430:C431"/>
    <mergeCell ref="D430:D431"/>
    <mergeCell ref="E430:E431"/>
    <mergeCell ref="F430:F431"/>
    <mergeCell ref="A430:A431"/>
    <mergeCell ref="D983:D984"/>
    <mergeCell ref="F979:F980"/>
    <mergeCell ref="A979:A980"/>
    <mergeCell ref="A983:A984"/>
    <mergeCell ref="B983:B984"/>
    <mergeCell ref="C983:C984"/>
    <mergeCell ref="B979:B980"/>
    <mergeCell ref="E983:E984"/>
    <mergeCell ref="E979:E980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53" t="s">
        <v>606</v>
      </c>
      <c r="D1" s="253"/>
      <c r="E1" s="253"/>
    </row>
    <row r="2" spans="3:5" ht="15.75">
      <c r="C2" s="254" t="s">
        <v>607</v>
      </c>
      <c r="D2" s="254"/>
      <c r="E2" s="254"/>
    </row>
    <row r="3" spans="3:5" ht="15.75">
      <c r="C3" s="253" t="s">
        <v>608</v>
      </c>
      <c r="D3" s="253"/>
      <c r="E3" s="253"/>
    </row>
    <row r="4" spans="3:5" ht="15.75">
      <c r="C4" s="253"/>
      <c r="D4" s="253"/>
      <c r="E4" s="253"/>
    </row>
    <row r="5" spans="1:6" ht="18.75">
      <c r="A5" s="244" t="s">
        <v>243</v>
      </c>
      <c r="B5" s="245"/>
      <c r="C5" s="245"/>
      <c r="D5" s="245"/>
      <c r="E5" s="245"/>
      <c r="F5" s="245"/>
    </row>
    <row r="6" spans="1:6" ht="18.75">
      <c r="A6" s="244" t="s">
        <v>0</v>
      </c>
      <c r="B6" s="245"/>
      <c r="C6" s="245"/>
      <c r="D6" s="245"/>
      <c r="E6" s="245"/>
      <c r="F6" s="245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50"/>
      <c r="B270" s="33" t="s">
        <v>278</v>
      </c>
      <c r="C270" s="246" t="s">
        <v>274</v>
      </c>
      <c r="D270" s="246" t="s">
        <v>277</v>
      </c>
      <c r="E270" s="246" t="s">
        <v>279</v>
      </c>
      <c r="F270" s="255">
        <v>3960</v>
      </c>
      <c r="G270" s="109">
        <v>3960</v>
      </c>
    </row>
    <row r="271" spans="1:7" ht="15.75">
      <c r="A271" s="251"/>
      <c r="B271" s="34" t="s">
        <v>280</v>
      </c>
      <c r="C271" s="247"/>
      <c r="D271" s="247"/>
      <c r="E271" s="247"/>
      <c r="F271" s="256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C1:E1"/>
    <mergeCell ref="C2:E2"/>
    <mergeCell ref="C3:E3"/>
    <mergeCell ref="C4:E4"/>
    <mergeCell ref="A6:F6"/>
    <mergeCell ref="A270:A271"/>
    <mergeCell ref="C270:C271"/>
    <mergeCell ref="D270:D271"/>
    <mergeCell ref="E270:E271"/>
    <mergeCell ref="F270:F271"/>
    <mergeCell ref="A5:F5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53" t="s">
        <v>606</v>
      </c>
      <c r="D1" s="253"/>
      <c r="E1" s="253"/>
    </row>
    <row r="2" spans="3:5" ht="14.25" customHeight="1">
      <c r="C2" s="254" t="s">
        <v>607</v>
      </c>
      <c r="D2" s="254"/>
      <c r="E2" s="254"/>
    </row>
    <row r="3" spans="3:5" ht="12.75" customHeight="1">
      <c r="C3" s="253" t="s">
        <v>608</v>
      </c>
      <c r="D3" s="253"/>
      <c r="E3" s="253"/>
    </row>
    <row r="4" spans="3:5" ht="13.5" customHeight="1">
      <c r="C4" s="253"/>
      <c r="D4" s="253"/>
      <c r="E4" s="253"/>
    </row>
    <row r="5" spans="1:6" ht="17.25" customHeight="1">
      <c r="A5" s="244" t="s">
        <v>243</v>
      </c>
      <c r="B5" s="245"/>
      <c r="C5" s="245"/>
      <c r="D5" s="245"/>
      <c r="E5" s="245"/>
      <c r="F5" s="245"/>
    </row>
    <row r="6" spans="1:6" ht="17.25" customHeight="1">
      <c r="A6" s="244" t="s">
        <v>0</v>
      </c>
      <c r="B6" s="245"/>
      <c r="C6" s="245"/>
      <c r="D6" s="245"/>
      <c r="E6" s="245"/>
      <c r="F6" s="245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250"/>
      <c r="B270" s="33" t="s">
        <v>278</v>
      </c>
      <c r="C270" s="246" t="s">
        <v>274</v>
      </c>
      <c r="D270" s="246" t="s">
        <v>277</v>
      </c>
      <c r="E270" s="246" t="s">
        <v>279</v>
      </c>
      <c r="F270" s="255">
        <v>3960</v>
      </c>
      <c r="G270" s="257">
        <f t="shared" si="7"/>
        <v>3960</v>
      </c>
      <c r="H270" s="105"/>
      <c r="I270" s="7"/>
      <c r="J270" s="7"/>
    </row>
    <row r="271" spans="1:8" ht="15.75">
      <c r="A271" s="251"/>
      <c r="B271" s="34" t="s">
        <v>280</v>
      </c>
      <c r="C271" s="247"/>
      <c r="D271" s="247"/>
      <c r="E271" s="247"/>
      <c r="F271" s="256"/>
      <c r="G271" s="258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C1:E1"/>
    <mergeCell ref="C2:E2"/>
    <mergeCell ref="C3:E3"/>
    <mergeCell ref="C4:E4"/>
    <mergeCell ref="G270:G271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53" t="s">
        <v>606</v>
      </c>
      <c r="D1" s="253"/>
      <c r="E1" s="253"/>
    </row>
    <row r="2" spans="3:5" ht="15.75">
      <c r="C2" s="254" t="s">
        <v>607</v>
      </c>
      <c r="D2" s="254"/>
      <c r="E2" s="254"/>
    </row>
    <row r="3" spans="3:5" ht="15.75">
      <c r="C3" s="253" t="s">
        <v>608</v>
      </c>
      <c r="D3" s="253"/>
      <c r="E3" s="253"/>
    </row>
    <row r="4" spans="3:5" ht="15.75">
      <c r="C4" s="253"/>
      <c r="D4" s="253"/>
      <c r="E4" s="253"/>
    </row>
    <row r="5" spans="1:6" ht="18.75">
      <c r="A5" s="244" t="s">
        <v>243</v>
      </c>
      <c r="B5" s="245"/>
      <c r="C5" s="245"/>
      <c r="D5" s="245"/>
      <c r="E5" s="245"/>
      <c r="F5" s="245"/>
    </row>
    <row r="6" spans="1:6" ht="18.75">
      <c r="A6" s="244" t="s">
        <v>0</v>
      </c>
      <c r="B6" s="245"/>
      <c r="C6" s="245"/>
      <c r="D6" s="245"/>
      <c r="E6" s="245"/>
      <c r="F6" s="245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50"/>
      <c r="B270" s="33" t="s">
        <v>278</v>
      </c>
      <c r="C270" s="246" t="s">
        <v>274</v>
      </c>
      <c r="D270" s="246" t="s">
        <v>277</v>
      </c>
      <c r="E270" s="246" t="s">
        <v>279</v>
      </c>
      <c r="F270" s="255">
        <v>3960</v>
      </c>
      <c r="G270" s="109">
        <v>3960</v>
      </c>
    </row>
    <row r="271" spans="1:7" ht="15.75">
      <c r="A271" s="251"/>
      <c r="B271" s="34" t="s">
        <v>280</v>
      </c>
      <c r="C271" s="247"/>
      <c r="D271" s="247"/>
      <c r="E271" s="247"/>
      <c r="F271" s="256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C1:E1"/>
    <mergeCell ref="C2:E2"/>
    <mergeCell ref="C3:E3"/>
    <mergeCell ref="C4:E4"/>
    <mergeCell ref="A6:F6"/>
    <mergeCell ref="A270:A271"/>
    <mergeCell ref="C270:C271"/>
    <mergeCell ref="D270:D271"/>
    <mergeCell ref="E270:E271"/>
    <mergeCell ref="F270:F271"/>
    <mergeCell ref="A5:F5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zoomScalePageLayoutView="0"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253" t="s">
        <v>606</v>
      </c>
      <c r="D1" s="253"/>
      <c r="E1" s="253"/>
    </row>
    <row r="2" spans="3:5" ht="14.25" customHeight="1">
      <c r="C2" s="254" t="s">
        <v>607</v>
      </c>
      <c r="D2" s="254"/>
      <c r="E2" s="254"/>
    </row>
    <row r="3" spans="3:5" ht="12.75" customHeight="1">
      <c r="C3" s="253" t="s">
        <v>608</v>
      </c>
      <c r="D3" s="253"/>
      <c r="E3" s="253"/>
    </row>
    <row r="4" spans="3:5" ht="13.5" customHeight="1">
      <c r="C4" s="253"/>
      <c r="D4" s="253"/>
      <c r="E4" s="253"/>
    </row>
    <row r="5" spans="1:7" ht="17.25" customHeight="1">
      <c r="A5" s="244" t="s">
        <v>243</v>
      </c>
      <c r="B5" s="245"/>
      <c r="C5" s="245"/>
      <c r="D5" s="245"/>
      <c r="E5" s="245"/>
      <c r="F5" s="245"/>
      <c r="G5" s="1"/>
    </row>
    <row r="6" spans="1:7" ht="17.25" customHeight="1">
      <c r="A6" s="244" t="s">
        <v>0</v>
      </c>
      <c r="B6" s="245"/>
      <c r="C6" s="245"/>
      <c r="D6" s="245"/>
      <c r="E6" s="245"/>
      <c r="F6" s="245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250"/>
      <c r="B445" s="33" t="s">
        <v>278</v>
      </c>
      <c r="C445" s="246" t="s">
        <v>274</v>
      </c>
      <c r="D445" s="246" t="s">
        <v>277</v>
      </c>
      <c r="E445" s="246" t="s">
        <v>279</v>
      </c>
      <c r="F445" s="248">
        <v>3960</v>
      </c>
      <c r="G445" s="248">
        <v>3960</v>
      </c>
      <c r="H445" s="150"/>
      <c r="I445" s="25"/>
      <c r="J445" s="25"/>
    </row>
    <row r="446" spans="1:10" s="26" customFormat="1" ht="15.75">
      <c r="A446" s="251"/>
      <c r="B446" s="34" t="s">
        <v>280</v>
      </c>
      <c r="C446" s="247"/>
      <c r="D446" s="247"/>
      <c r="E446" s="247"/>
      <c r="F446" s="249"/>
      <c r="G446" s="249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239"/>
      <c r="B998" s="242" t="s">
        <v>28</v>
      </c>
      <c r="C998" s="239" t="s">
        <v>29</v>
      </c>
      <c r="D998" s="239" t="s">
        <v>246</v>
      </c>
      <c r="E998" s="239" t="s">
        <v>12</v>
      </c>
      <c r="F998" s="252">
        <v>350</v>
      </c>
      <c r="G998" s="252">
        <v>350</v>
      </c>
    </row>
    <row r="999" spans="1:7" ht="9.75" customHeight="1">
      <c r="A999" s="239"/>
      <c r="B999" s="242"/>
      <c r="C999" s="239"/>
      <c r="D999" s="239"/>
      <c r="E999" s="239"/>
      <c r="F999" s="252"/>
      <c r="G999" s="252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239"/>
      <c r="B1002" s="240" t="s">
        <v>428</v>
      </c>
      <c r="C1002" s="241" t="s">
        <v>459</v>
      </c>
      <c r="D1002" s="241" t="s">
        <v>427</v>
      </c>
      <c r="E1002" s="241">
        <v>453</v>
      </c>
      <c r="F1002" s="243">
        <v>350</v>
      </c>
      <c r="G1002" s="243">
        <v>350</v>
      </c>
    </row>
    <row r="1003" spans="1:7" ht="15.75">
      <c r="A1003" s="239"/>
      <c r="B1003" s="240"/>
      <c r="C1003" s="241"/>
      <c r="D1003" s="241"/>
      <c r="E1003" s="241"/>
      <c r="F1003" s="243"/>
      <c r="G1003" s="243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sheetProtection/>
  <mergeCells count="26">
    <mergeCell ref="D1002:D1003"/>
    <mergeCell ref="G445:G446"/>
    <mergeCell ref="G998:G999"/>
    <mergeCell ref="G1002:G1003"/>
    <mergeCell ref="F998:F999"/>
    <mergeCell ref="E1002:E1003"/>
    <mergeCell ref="F1002:F1003"/>
    <mergeCell ref="E998:E999"/>
    <mergeCell ref="C445:C446"/>
    <mergeCell ref="D445:D446"/>
    <mergeCell ref="E445:E446"/>
    <mergeCell ref="F445:F446"/>
    <mergeCell ref="C1:E1"/>
    <mergeCell ref="C2:E2"/>
    <mergeCell ref="C3:E3"/>
    <mergeCell ref="C4:E4"/>
    <mergeCell ref="A1002:A1003"/>
    <mergeCell ref="B1002:B1003"/>
    <mergeCell ref="C1002:C1003"/>
    <mergeCell ref="A5:F5"/>
    <mergeCell ref="A6:F6"/>
    <mergeCell ref="A445:A446"/>
    <mergeCell ref="A998:A999"/>
    <mergeCell ref="B998:B999"/>
    <mergeCell ref="C998:C999"/>
    <mergeCell ref="D998:D99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13">
      <selection activeCell="C34" sqref="C34"/>
    </sheetView>
  </sheetViews>
  <sheetFormatPr defaultColWidth="9.140625" defaultRowHeight="12.75"/>
  <cols>
    <col min="1" max="1" width="21.7109375" style="0" customWidth="1"/>
    <col min="2" max="2" width="54.8515625" style="0" customWidth="1"/>
    <col min="5" max="5" width="13.8515625" style="0" customWidth="1"/>
  </cols>
  <sheetData>
    <row r="1" spans="1:6" ht="15.75">
      <c r="A1" s="2"/>
      <c r="B1" s="2" t="s">
        <v>744</v>
      </c>
      <c r="C1" s="2"/>
      <c r="D1" s="2"/>
      <c r="E1" s="171"/>
      <c r="F1" s="22"/>
    </row>
    <row r="2" spans="1:6" ht="15.75">
      <c r="A2" s="2"/>
      <c r="B2" s="2" t="s">
        <v>742</v>
      </c>
      <c r="C2" s="2"/>
      <c r="D2" s="2"/>
      <c r="E2" s="171"/>
      <c r="F2" s="22"/>
    </row>
    <row r="3" spans="1:6" ht="15.75">
      <c r="A3" s="2"/>
      <c r="B3" s="2" t="s">
        <v>743</v>
      </c>
      <c r="C3" s="2"/>
      <c r="D3" s="2"/>
      <c r="E3" s="171"/>
      <c r="F3" s="22"/>
    </row>
    <row r="4" spans="1:6" ht="15.75">
      <c r="A4" s="2"/>
      <c r="B4" s="2" t="s">
        <v>745</v>
      </c>
      <c r="C4" s="171"/>
      <c r="D4" s="171"/>
      <c r="E4" s="171"/>
      <c r="F4" s="22"/>
    </row>
    <row r="5" spans="1:6" ht="15.75">
      <c r="A5" s="2"/>
      <c r="B5" s="2" t="s">
        <v>746</v>
      </c>
      <c r="C5" s="171"/>
      <c r="D5" s="171"/>
      <c r="E5" s="171"/>
      <c r="F5" s="22"/>
    </row>
    <row r="6" spans="1:6" ht="15.75">
      <c r="A6" s="2"/>
      <c r="B6" s="2" t="s">
        <v>749</v>
      </c>
      <c r="C6" s="171"/>
      <c r="D6" s="171"/>
      <c r="E6" s="171"/>
      <c r="F6" s="22"/>
    </row>
    <row r="7" spans="1:6" ht="15.75">
      <c r="A7" s="2"/>
      <c r="B7" s="2" t="s">
        <v>752</v>
      </c>
      <c r="C7" s="171"/>
      <c r="D7" s="171"/>
      <c r="E7" s="171"/>
      <c r="F7" s="22"/>
    </row>
    <row r="8" spans="1:6" ht="15.75">
      <c r="A8" s="2"/>
      <c r="B8" s="2" t="s">
        <v>753</v>
      </c>
      <c r="C8" s="171"/>
      <c r="D8" s="171"/>
      <c r="E8" s="171"/>
      <c r="F8" s="22"/>
    </row>
    <row r="9" spans="1:6" ht="15.75">
      <c r="A9" s="8" t="s">
        <v>750</v>
      </c>
      <c r="B9" s="2"/>
      <c r="C9" s="2"/>
      <c r="D9" s="2"/>
      <c r="E9" s="2"/>
      <c r="F9" s="118"/>
    </row>
    <row r="11" spans="1:3" ht="12.75">
      <c r="A11" s="172" t="s">
        <v>682</v>
      </c>
      <c r="B11" s="174" t="s">
        <v>684</v>
      </c>
      <c r="C11" s="176" t="s">
        <v>685</v>
      </c>
    </row>
    <row r="12" spans="1:3" ht="12.75">
      <c r="A12" s="173" t="s">
        <v>683</v>
      </c>
      <c r="B12" s="175"/>
      <c r="C12" s="177" t="s">
        <v>686</v>
      </c>
    </row>
    <row r="13" spans="1:3" ht="12.75">
      <c r="A13" s="178" t="s">
        <v>697</v>
      </c>
      <c r="B13" s="178" t="s">
        <v>689</v>
      </c>
      <c r="C13" s="179">
        <f>+C14+C18+C22+C33+C16+C46</f>
        <v>11391.599999999999</v>
      </c>
    </row>
    <row r="14" spans="1:3" ht="12.75">
      <c r="A14" s="178" t="s">
        <v>698</v>
      </c>
      <c r="B14" s="178" t="s">
        <v>687</v>
      </c>
      <c r="C14" s="179">
        <v>540</v>
      </c>
    </row>
    <row r="15" spans="1:3" ht="12.75">
      <c r="A15" s="180" t="s">
        <v>725</v>
      </c>
      <c r="B15" s="180" t="s">
        <v>688</v>
      </c>
      <c r="C15" s="181">
        <v>540</v>
      </c>
    </row>
    <row r="16" spans="1:3" ht="12.75">
      <c r="A16" s="178" t="s">
        <v>726</v>
      </c>
      <c r="B16" s="178" t="s">
        <v>727</v>
      </c>
      <c r="C16" s="179">
        <v>20</v>
      </c>
    </row>
    <row r="17" spans="1:3" ht="12.75">
      <c r="A17" s="180" t="s">
        <v>729</v>
      </c>
      <c r="B17" s="180" t="s">
        <v>728</v>
      </c>
      <c r="C17" s="181">
        <v>20</v>
      </c>
    </row>
    <row r="18" spans="1:3" ht="12.75">
      <c r="A18" s="178" t="s">
        <v>699</v>
      </c>
      <c r="B18" s="178" t="s">
        <v>690</v>
      </c>
      <c r="C18" s="182">
        <f>+C19+C20</f>
        <v>975</v>
      </c>
    </row>
    <row r="19" spans="1:3" ht="12.75">
      <c r="A19" s="180" t="s">
        <v>700</v>
      </c>
      <c r="B19" s="180" t="s">
        <v>691</v>
      </c>
      <c r="C19" s="183">
        <v>575</v>
      </c>
    </row>
    <row r="20" spans="1:3" ht="12.75">
      <c r="A20" s="180" t="s">
        <v>701</v>
      </c>
      <c r="B20" s="180" t="s">
        <v>692</v>
      </c>
      <c r="C20" s="183">
        <v>400</v>
      </c>
    </row>
    <row r="21" spans="1:3" ht="12.75">
      <c r="A21" s="184" t="s">
        <v>730</v>
      </c>
      <c r="B21" s="187" t="s">
        <v>731</v>
      </c>
      <c r="C21" s="190">
        <v>1779</v>
      </c>
    </row>
    <row r="22" spans="1:3" ht="12.75">
      <c r="A22" s="184" t="s">
        <v>693</v>
      </c>
      <c r="B22" s="187" t="s">
        <v>694</v>
      </c>
      <c r="C22" s="190">
        <f>SUM(C24:C30)</f>
        <v>1779</v>
      </c>
    </row>
    <row r="23" spans="1:3" ht="12.75">
      <c r="A23" s="188"/>
      <c r="B23" s="189" t="s">
        <v>695</v>
      </c>
      <c r="C23" s="188"/>
    </row>
    <row r="24" spans="1:3" ht="12.75">
      <c r="A24" s="176" t="s">
        <v>696</v>
      </c>
      <c r="B24" s="192" t="s">
        <v>703</v>
      </c>
      <c r="C24" s="193">
        <v>1750</v>
      </c>
    </row>
    <row r="25" spans="1:3" ht="12.75">
      <c r="A25" s="186"/>
      <c r="B25" s="194" t="s">
        <v>704</v>
      </c>
      <c r="C25" s="186"/>
    </row>
    <row r="26" spans="1:3" ht="12.75">
      <c r="A26" s="186"/>
      <c r="B26" s="194" t="s">
        <v>705</v>
      </c>
      <c r="C26" s="186"/>
    </row>
    <row r="27" spans="1:3" ht="12.75">
      <c r="A27" s="186"/>
      <c r="B27" s="194" t="s">
        <v>706</v>
      </c>
      <c r="C27" s="186"/>
    </row>
    <row r="28" spans="1:3" ht="12.75">
      <c r="A28" s="177"/>
      <c r="B28" s="195" t="s">
        <v>707</v>
      </c>
      <c r="C28" s="177"/>
    </row>
    <row r="29" spans="1:3" ht="12.75">
      <c r="A29" s="176" t="s">
        <v>702</v>
      </c>
      <c r="B29" s="192" t="s">
        <v>708</v>
      </c>
      <c r="C29" s="193">
        <v>29</v>
      </c>
    </row>
    <row r="30" spans="1:3" ht="12.75">
      <c r="A30" s="186"/>
      <c r="B30" s="194" t="s">
        <v>709</v>
      </c>
      <c r="C30" s="186"/>
    </row>
    <row r="31" spans="1:3" ht="12.75">
      <c r="A31" s="186"/>
      <c r="B31" s="194" t="s">
        <v>710</v>
      </c>
      <c r="C31" s="186"/>
    </row>
    <row r="32" spans="1:3" ht="12.75">
      <c r="A32" s="177"/>
      <c r="B32" s="195" t="s">
        <v>711</v>
      </c>
      <c r="C32" s="177"/>
    </row>
    <row r="33" spans="1:3" ht="12.75">
      <c r="A33" s="185" t="s">
        <v>712</v>
      </c>
      <c r="B33" s="196" t="s">
        <v>732</v>
      </c>
      <c r="C33" s="199">
        <f>+C36+C40+C43</f>
        <v>7452.5999999999985</v>
      </c>
    </row>
    <row r="34" spans="1:3" ht="12.75">
      <c r="A34" s="185"/>
      <c r="B34" s="196" t="s">
        <v>713</v>
      </c>
      <c r="C34" s="186"/>
    </row>
    <row r="35" spans="1:3" ht="12.75">
      <c r="A35" s="188"/>
      <c r="B35" s="189" t="s">
        <v>714</v>
      </c>
      <c r="C35" s="177"/>
    </row>
    <row r="36" spans="1:3" ht="12.75">
      <c r="A36" s="198" t="s">
        <v>715</v>
      </c>
      <c r="B36" s="198" t="s">
        <v>733</v>
      </c>
      <c r="C36" s="200">
        <f>+C38+C39</f>
        <v>7236.699999999999</v>
      </c>
    </row>
    <row r="37" spans="1:3" ht="12.75">
      <c r="A37" s="201"/>
      <c r="B37" s="201" t="s">
        <v>734</v>
      </c>
      <c r="C37" s="191"/>
    </row>
    <row r="38" spans="1:3" ht="12.75">
      <c r="A38" s="201"/>
      <c r="B38" s="201" t="s">
        <v>736</v>
      </c>
      <c r="C38" s="191">
        <v>5087.4</v>
      </c>
    </row>
    <row r="39" spans="1:3" ht="12.75">
      <c r="A39" s="201"/>
      <c r="B39" s="201" t="s">
        <v>737</v>
      </c>
      <c r="C39" s="191">
        <f>3959.7-1810.4</f>
        <v>2149.2999999999997</v>
      </c>
    </row>
    <row r="40" spans="1:3" ht="12.75">
      <c r="A40" s="201" t="s">
        <v>716</v>
      </c>
      <c r="B40" s="201" t="s">
        <v>735</v>
      </c>
      <c r="C40" s="177">
        <f>149.3+16.6</f>
        <v>165.9</v>
      </c>
    </row>
    <row r="41" spans="1:3" ht="12.75">
      <c r="A41" s="197"/>
      <c r="B41" s="197" t="s">
        <v>738</v>
      </c>
      <c r="C41" s="180">
        <v>149.3</v>
      </c>
    </row>
    <row r="42" spans="1:3" ht="12.75">
      <c r="A42" s="198"/>
      <c r="B42" s="198" t="s">
        <v>739</v>
      </c>
      <c r="C42" s="176">
        <v>16.6</v>
      </c>
    </row>
    <row r="43" spans="1:3" ht="12.75">
      <c r="A43" s="202"/>
      <c r="B43" s="198" t="s">
        <v>754</v>
      </c>
      <c r="C43" s="208">
        <v>50</v>
      </c>
    </row>
    <row r="44" spans="1:3" ht="12.75">
      <c r="A44" s="205"/>
      <c r="B44" s="206" t="s">
        <v>755</v>
      </c>
      <c r="C44" s="207"/>
    </row>
    <row r="45" spans="1:3" ht="12.75">
      <c r="A45" s="203"/>
      <c r="B45" s="201" t="s">
        <v>756</v>
      </c>
      <c r="C45" s="204"/>
    </row>
    <row r="46" spans="1:3" ht="12.75">
      <c r="A46" s="185" t="s">
        <v>717</v>
      </c>
      <c r="B46" s="196" t="s">
        <v>718</v>
      </c>
      <c r="C46" s="199">
        <f>+C48+C50</f>
        <v>625</v>
      </c>
    </row>
    <row r="47" spans="1:3" ht="12.75">
      <c r="A47" s="177"/>
      <c r="B47" s="189" t="s">
        <v>719</v>
      </c>
      <c r="C47" s="191"/>
    </row>
    <row r="48" spans="1:3" ht="12.75">
      <c r="A48" s="180" t="s">
        <v>720</v>
      </c>
      <c r="B48" s="197" t="s">
        <v>721</v>
      </c>
      <c r="C48" s="181">
        <v>25</v>
      </c>
    </row>
    <row r="49" spans="1:3" ht="12.75">
      <c r="A49" s="180" t="s">
        <v>722</v>
      </c>
      <c r="B49" s="197" t="s">
        <v>723</v>
      </c>
      <c r="C49" s="181">
        <v>25</v>
      </c>
    </row>
    <row r="50" spans="1:3" ht="12.75">
      <c r="A50" s="180" t="s">
        <v>747</v>
      </c>
      <c r="B50" s="197" t="s">
        <v>748</v>
      </c>
      <c r="C50" s="181">
        <v>600</v>
      </c>
    </row>
    <row r="51" spans="1:3" ht="12.75">
      <c r="A51" s="180"/>
      <c r="B51" s="178" t="s">
        <v>724</v>
      </c>
      <c r="C51" s="179">
        <f>+C46+C3+C22+C18+C14+C16+C33</f>
        <v>11391.599999999999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54"/>
  <sheetViews>
    <sheetView tabSelected="1" view="pageBreakPreview" zoomScaleSheetLayoutView="100" zoomScalePageLayoutView="0" workbookViewId="0" topLeftCell="A1">
      <selection activeCell="A8" sqref="A8:F8"/>
    </sheetView>
  </sheetViews>
  <sheetFormatPr defaultColWidth="8.8515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7.140625" style="2" customWidth="1"/>
    <col min="6" max="6" width="14.421875" style="118" customWidth="1"/>
    <col min="7" max="16384" width="8.8515625" style="164" customWidth="1"/>
  </cols>
  <sheetData>
    <row r="1" spans="3:15" ht="15.75">
      <c r="C1" s="8" t="s">
        <v>871</v>
      </c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2" t="s">
        <v>679</v>
      </c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2" t="s">
        <v>741</v>
      </c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260" t="s">
        <v>882</v>
      </c>
      <c r="D4" s="261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6:15" ht="15.75"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6:15" ht="15.75">
      <c r="F6" s="22"/>
      <c r="G6" s="22"/>
      <c r="H6" s="22"/>
      <c r="I6" s="22"/>
      <c r="J6" s="22"/>
      <c r="K6" s="22"/>
      <c r="L6" s="22"/>
      <c r="M6" s="22"/>
      <c r="N6" s="22"/>
      <c r="O6" s="22"/>
    </row>
    <row r="8" spans="1:6" ht="18.75">
      <c r="A8" s="244" t="s">
        <v>885</v>
      </c>
      <c r="B8" s="259"/>
      <c r="C8" s="259"/>
      <c r="D8" s="259"/>
      <c r="E8" s="259"/>
      <c r="F8" s="259"/>
    </row>
    <row r="9" spans="1:6" ht="18.75">
      <c r="A9" s="244" t="s">
        <v>789</v>
      </c>
      <c r="B9" s="259"/>
      <c r="C9" s="259"/>
      <c r="D9" s="259"/>
      <c r="E9" s="259"/>
      <c r="F9" s="259"/>
    </row>
    <row r="10" spans="1:6" ht="18.75" hidden="1">
      <c r="A10" s="162"/>
      <c r="B10" s="163"/>
      <c r="C10" s="163"/>
      <c r="D10" s="163"/>
      <c r="E10" s="163"/>
      <c r="F10" s="166"/>
    </row>
    <row r="11" spans="1:6" ht="47.25">
      <c r="A11" s="158"/>
      <c r="B11" s="11" t="s">
        <v>2</v>
      </c>
      <c r="C11" s="11" t="s">
        <v>774</v>
      </c>
      <c r="D11" s="11" t="s">
        <v>775</v>
      </c>
      <c r="E11" s="11" t="s">
        <v>5</v>
      </c>
      <c r="F11" s="47" t="s">
        <v>680</v>
      </c>
    </row>
    <row r="12" spans="1:6" ht="15.75">
      <c r="A12" s="167"/>
      <c r="B12" s="168" t="s">
        <v>751</v>
      </c>
      <c r="C12" s="169"/>
      <c r="D12" s="169"/>
      <c r="E12" s="169"/>
      <c r="F12" s="237">
        <f>+F13+F46+F49+F58+F71+F86+F92++F97+F100</f>
        <v>31615.318000000003</v>
      </c>
    </row>
    <row r="13" spans="1:6" ht="34.5" customHeight="1">
      <c r="A13" s="229"/>
      <c r="B13" s="153" t="s">
        <v>9</v>
      </c>
      <c r="C13" s="48" t="s">
        <v>10</v>
      </c>
      <c r="D13" s="48"/>
      <c r="E13" s="48"/>
      <c r="F13" s="99">
        <f>+F14+F17+F38+F40+F43</f>
        <v>11699.084</v>
      </c>
    </row>
    <row r="14" spans="1:6" ht="54" customHeight="1">
      <c r="A14" s="159"/>
      <c r="B14" s="216" t="s">
        <v>768</v>
      </c>
      <c r="C14" s="217" t="s">
        <v>740</v>
      </c>
      <c r="D14" s="217" t="s">
        <v>790</v>
      </c>
      <c r="E14" s="217"/>
      <c r="F14" s="211">
        <f>+F15</f>
        <v>250</v>
      </c>
    </row>
    <row r="15" spans="1:6" ht="33" customHeight="1">
      <c r="A15" s="159"/>
      <c r="B15" s="214" t="s">
        <v>769</v>
      </c>
      <c r="C15" s="215" t="s">
        <v>740</v>
      </c>
      <c r="D15" s="215" t="s">
        <v>791</v>
      </c>
      <c r="E15" s="215"/>
      <c r="F15" s="212">
        <f>+F16</f>
        <v>250</v>
      </c>
    </row>
    <row r="16" spans="1:6" ht="36.75" customHeight="1">
      <c r="A16" s="159"/>
      <c r="B16" s="214" t="s">
        <v>792</v>
      </c>
      <c r="C16" s="215" t="s">
        <v>740</v>
      </c>
      <c r="D16" s="215" t="s">
        <v>793</v>
      </c>
      <c r="E16" s="215" t="s">
        <v>588</v>
      </c>
      <c r="F16" s="212">
        <f>300-50</f>
        <v>250</v>
      </c>
    </row>
    <row r="17" spans="1:6" ht="63">
      <c r="A17" s="160"/>
      <c r="B17" s="153" t="s">
        <v>759</v>
      </c>
      <c r="C17" s="48" t="s">
        <v>15</v>
      </c>
      <c r="D17" s="48"/>
      <c r="E17" s="48"/>
      <c r="F17" s="99">
        <f>+F18</f>
        <v>10783.484</v>
      </c>
    </row>
    <row r="18" spans="1:6" ht="38.25" customHeight="1">
      <c r="A18" s="159"/>
      <c r="B18" s="224" t="s">
        <v>795</v>
      </c>
      <c r="C18" s="225" t="s">
        <v>15</v>
      </c>
      <c r="D18" s="225" t="s">
        <v>790</v>
      </c>
      <c r="E18" s="225"/>
      <c r="F18" s="238">
        <f>+F19+F31</f>
        <v>10783.484</v>
      </c>
    </row>
    <row r="19" spans="1:6" ht="38.25" customHeight="1">
      <c r="A19" s="159"/>
      <c r="B19" s="209" t="s">
        <v>796</v>
      </c>
      <c r="C19" s="48" t="s">
        <v>15</v>
      </c>
      <c r="D19" s="48" t="s">
        <v>797</v>
      </c>
      <c r="E19" s="48"/>
      <c r="F19" s="99">
        <f>+F20+F22+F25+F27</f>
        <v>10536.884</v>
      </c>
    </row>
    <row r="20" spans="1:6" ht="38.25" customHeight="1">
      <c r="A20" s="159"/>
      <c r="B20" s="155" t="s">
        <v>798</v>
      </c>
      <c r="C20" s="27" t="s">
        <v>15</v>
      </c>
      <c r="D20" s="27" t="s">
        <v>799</v>
      </c>
      <c r="E20" s="27"/>
      <c r="F20" s="99">
        <f>+F21</f>
        <v>4898.5</v>
      </c>
    </row>
    <row r="21" spans="1:6" ht="38.25" customHeight="1">
      <c r="A21" s="159"/>
      <c r="B21" s="155" t="s">
        <v>800</v>
      </c>
      <c r="C21" s="13" t="s">
        <v>15</v>
      </c>
      <c r="D21" s="13" t="s">
        <v>799</v>
      </c>
      <c r="E21" s="13" t="s">
        <v>794</v>
      </c>
      <c r="F21" s="107">
        <f>3200+1398.5+300</f>
        <v>4898.5</v>
      </c>
    </row>
    <row r="22" spans="1:6" ht="45.75" customHeight="1">
      <c r="A22" s="159"/>
      <c r="B22" s="209" t="s">
        <v>853</v>
      </c>
      <c r="C22" s="13" t="s">
        <v>15</v>
      </c>
      <c r="D22" s="13" t="s">
        <v>854</v>
      </c>
      <c r="E22" s="13"/>
      <c r="F22" s="99">
        <f>+F23+F24</f>
        <v>512.384</v>
      </c>
    </row>
    <row r="23" spans="1:6" ht="24.75" customHeight="1">
      <c r="A23" s="159"/>
      <c r="B23" s="155" t="s">
        <v>855</v>
      </c>
      <c r="C23" s="13" t="s">
        <v>15</v>
      </c>
      <c r="D23" s="13" t="s">
        <v>854</v>
      </c>
      <c r="E23" s="13" t="s">
        <v>794</v>
      </c>
      <c r="F23" s="107">
        <v>437.46</v>
      </c>
    </row>
    <row r="24" spans="1:6" ht="35.25" customHeight="1">
      <c r="A24" s="159"/>
      <c r="B24" s="155" t="s">
        <v>806</v>
      </c>
      <c r="C24" s="13" t="s">
        <v>15</v>
      </c>
      <c r="D24" s="13" t="s">
        <v>854</v>
      </c>
      <c r="E24" s="13" t="s">
        <v>807</v>
      </c>
      <c r="F24" s="107">
        <v>74.924</v>
      </c>
    </row>
    <row r="25" spans="1:6" ht="29.25" customHeight="1">
      <c r="A25" s="159"/>
      <c r="B25" s="209" t="s">
        <v>760</v>
      </c>
      <c r="C25" s="48" t="s">
        <v>15</v>
      </c>
      <c r="D25" s="48" t="s">
        <v>801</v>
      </c>
      <c r="E25" s="48"/>
      <c r="F25" s="99">
        <f>+F26</f>
        <v>1125</v>
      </c>
    </row>
    <row r="26" spans="1:6" ht="29.25" customHeight="1">
      <c r="A26" s="159"/>
      <c r="B26" s="155" t="s">
        <v>802</v>
      </c>
      <c r="C26" s="27" t="s">
        <v>15</v>
      </c>
      <c r="D26" s="27" t="s">
        <v>801</v>
      </c>
      <c r="E26" s="27" t="s">
        <v>794</v>
      </c>
      <c r="F26" s="107">
        <f>880+225+20</f>
        <v>1125</v>
      </c>
    </row>
    <row r="27" spans="1:6" ht="29.25" customHeight="1">
      <c r="A27" s="159"/>
      <c r="B27" s="209" t="s">
        <v>803</v>
      </c>
      <c r="C27" s="48" t="s">
        <v>15</v>
      </c>
      <c r="D27" s="48" t="s">
        <v>791</v>
      </c>
      <c r="E27" s="48" t="s">
        <v>617</v>
      </c>
      <c r="F27" s="99">
        <f>+F28+F29</f>
        <v>4001</v>
      </c>
    </row>
    <row r="28" spans="1:6" ht="29.25" customHeight="1">
      <c r="A28" s="159"/>
      <c r="B28" s="155" t="s">
        <v>804</v>
      </c>
      <c r="C28" s="27" t="s">
        <v>15</v>
      </c>
      <c r="D28" s="27" t="s">
        <v>805</v>
      </c>
      <c r="E28" s="27" t="s">
        <v>794</v>
      </c>
      <c r="F28" s="107">
        <f>400+450+190</f>
        <v>1040</v>
      </c>
    </row>
    <row r="29" spans="1:6" ht="30" customHeight="1">
      <c r="A29" s="159"/>
      <c r="B29" s="155" t="s">
        <v>806</v>
      </c>
      <c r="C29" s="27" t="s">
        <v>15</v>
      </c>
      <c r="D29" s="27" t="s">
        <v>805</v>
      </c>
      <c r="E29" s="27" t="s">
        <v>807</v>
      </c>
      <c r="F29" s="107">
        <f>1836+330+200+445+150</f>
        <v>2961</v>
      </c>
    </row>
    <row r="30" spans="1:6" ht="21" customHeight="1">
      <c r="A30" s="159"/>
      <c r="B30" s="226" t="s">
        <v>762</v>
      </c>
      <c r="C30" s="227" t="s">
        <v>15</v>
      </c>
      <c r="D30" s="227" t="s">
        <v>808</v>
      </c>
      <c r="E30" s="227"/>
      <c r="F30" s="238">
        <f>+F31</f>
        <v>246.60000000000002</v>
      </c>
    </row>
    <row r="31" spans="1:6" ht="21.75" customHeight="1">
      <c r="A31" s="159"/>
      <c r="B31" s="209" t="s">
        <v>809</v>
      </c>
      <c r="C31" s="48" t="s">
        <v>15</v>
      </c>
      <c r="D31" s="48" t="s">
        <v>810</v>
      </c>
      <c r="E31" s="48"/>
      <c r="F31" s="99">
        <f>SUM(F32:F37)</f>
        <v>246.60000000000002</v>
      </c>
    </row>
    <row r="32" spans="1:6" ht="29.25" customHeight="1">
      <c r="A32" s="159"/>
      <c r="B32" s="155" t="s">
        <v>880</v>
      </c>
      <c r="C32" s="27" t="s">
        <v>15</v>
      </c>
      <c r="D32" s="27" t="s">
        <v>879</v>
      </c>
      <c r="E32" s="27" t="s">
        <v>852</v>
      </c>
      <c r="F32" s="107">
        <v>37.7</v>
      </c>
    </row>
    <row r="33" spans="1:6" ht="31.5" customHeight="1">
      <c r="A33" s="159"/>
      <c r="B33" s="155" t="s">
        <v>811</v>
      </c>
      <c r="C33" s="27" t="s">
        <v>15</v>
      </c>
      <c r="D33" s="27" t="s">
        <v>812</v>
      </c>
      <c r="E33" s="27" t="s">
        <v>852</v>
      </c>
      <c r="F33" s="107">
        <v>53.1</v>
      </c>
    </row>
    <row r="34" spans="1:6" ht="25.5" customHeight="1">
      <c r="A34" s="159"/>
      <c r="B34" s="155" t="s">
        <v>813</v>
      </c>
      <c r="C34" s="27" t="s">
        <v>15</v>
      </c>
      <c r="D34" s="27" t="s">
        <v>814</v>
      </c>
      <c r="E34" s="27" t="s">
        <v>852</v>
      </c>
      <c r="F34" s="107">
        <v>23.8</v>
      </c>
    </row>
    <row r="35" spans="1:6" ht="40.5" customHeight="1">
      <c r="A35" s="159"/>
      <c r="B35" s="155" t="s">
        <v>815</v>
      </c>
      <c r="C35" s="27" t="s">
        <v>15</v>
      </c>
      <c r="D35" s="27" t="s">
        <v>816</v>
      </c>
      <c r="E35" s="27" t="s">
        <v>852</v>
      </c>
      <c r="F35" s="107">
        <v>24</v>
      </c>
    </row>
    <row r="36" spans="1:6" ht="29.25" customHeight="1">
      <c r="A36" s="159"/>
      <c r="B36" s="155" t="s">
        <v>817</v>
      </c>
      <c r="C36" s="27" t="s">
        <v>15</v>
      </c>
      <c r="D36" s="27" t="s">
        <v>818</v>
      </c>
      <c r="E36" s="27" t="s">
        <v>852</v>
      </c>
      <c r="F36" s="107">
        <v>60</v>
      </c>
    </row>
    <row r="37" spans="1:6" s="165" customFormat="1" ht="32.25" customHeight="1">
      <c r="A37" s="159"/>
      <c r="B37" s="155" t="s">
        <v>819</v>
      </c>
      <c r="C37" s="27" t="s">
        <v>15</v>
      </c>
      <c r="D37" s="27" t="s">
        <v>820</v>
      </c>
      <c r="E37" s="27" t="s">
        <v>852</v>
      </c>
      <c r="F37" s="107">
        <v>48</v>
      </c>
    </row>
    <row r="38" spans="1:6" s="165" customFormat="1" ht="32.25" customHeight="1">
      <c r="A38" s="159"/>
      <c r="B38" s="209" t="s">
        <v>856</v>
      </c>
      <c r="C38" s="48" t="s">
        <v>857</v>
      </c>
      <c r="D38" s="48" t="s">
        <v>858</v>
      </c>
      <c r="E38" s="48"/>
      <c r="F38" s="99">
        <f>+F39</f>
        <v>300</v>
      </c>
    </row>
    <row r="39" spans="1:6" s="165" customFormat="1" ht="32.25" customHeight="1">
      <c r="A39" s="159"/>
      <c r="B39" s="155" t="s">
        <v>806</v>
      </c>
      <c r="C39" s="27" t="s">
        <v>857</v>
      </c>
      <c r="D39" s="27" t="s">
        <v>858</v>
      </c>
      <c r="E39" s="27" t="s">
        <v>807</v>
      </c>
      <c r="F39" s="107">
        <v>300</v>
      </c>
    </row>
    <row r="40" spans="1:6" s="165" customFormat="1" ht="23.25" customHeight="1">
      <c r="A40" s="159"/>
      <c r="B40" s="209" t="s">
        <v>809</v>
      </c>
      <c r="C40" s="48" t="s">
        <v>781</v>
      </c>
      <c r="D40" s="48" t="s">
        <v>810</v>
      </c>
      <c r="E40" s="48"/>
      <c r="F40" s="99">
        <v>65.6</v>
      </c>
    </row>
    <row r="41" spans="1:6" s="165" customFormat="1" ht="17.25" customHeight="1">
      <c r="A41" s="159"/>
      <c r="B41" s="155" t="s">
        <v>761</v>
      </c>
      <c r="C41" s="27" t="s">
        <v>781</v>
      </c>
      <c r="D41" s="27" t="s">
        <v>821</v>
      </c>
      <c r="E41" s="27"/>
      <c r="F41" s="107">
        <v>65.6</v>
      </c>
    </row>
    <row r="42" spans="1:6" s="165" customFormat="1" ht="18" customHeight="1">
      <c r="A42" s="159"/>
      <c r="B42" s="155" t="s">
        <v>762</v>
      </c>
      <c r="C42" s="27" t="s">
        <v>781</v>
      </c>
      <c r="D42" s="27" t="s">
        <v>821</v>
      </c>
      <c r="E42" s="27" t="s">
        <v>822</v>
      </c>
      <c r="F42" s="107">
        <v>65.6</v>
      </c>
    </row>
    <row r="43" spans="1:6" s="165" customFormat="1" ht="20.25" customHeight="1">
      <c r="A43" s="159"/>
      <c r="B43" s="223" t="s">
        <v>399</v>
      </c>
      <c r="C43" s="217" t="s">
        <v>526</v>
      </c>
      <c r="D43" s="217"/>
      <c r="E43" s="217"/>
      <c r="F43" s="211">
        <f>+F44</f>
        <v>300</v>
      </c>
    </row>
    <row r="44" spans="1:6" ht="33" customHeight="1">
      <c r="A44" s="159"/>
      <c r="B44" s="213" t="s">
        <v>786</v>
      </c>
      <c r="C44" s="215" t="s">
        <v>526</v>
      </c>
      <c r="D44" s="215" t="s">
        <v>823</v>
      </c>
      <c r="E44" s="215"/>
      <c r="F44" s="212">
        <v>300</v>
      </c>
    </row>
    <row r="45" spans="1:6" ht="34.5" customHeight="1">
      <c r="A45" s="159"/>
      <c r="B45" s="155" t="s">
        <v>806</v>
      </c>
      <c r="C45" s="215" t="s">
        <v>526</v>
      </c>
      <c r="D45" s="215" t="s">
        <v>823</v>
      </c>
      <c r="E45" s="215" t="s">
        <v>807</v>
      </c>
      <c r="F45" s="212">
        <v>300</v>
      </c>
    </row>
    <row r="46" spans="1:6" ht="31.5" customHeight="1">
      <c r="A46" s="159"/>
      <c r="B46" s="209" t="s">
        <v>415</v>
      </c>
      <c r="C46" s="217" t="s">
        <v>859</v>
      </c>
      <c r="D46" s="217" t="s">
        <v>860</v>
      </c>
      <c r="E46" s="217"/>
      <c r="F46" s="211">
        <f>SUM(F47:F48)</f>
        <v>399.44399999999996</v>
      </c>
    </row>
    <row r="47" spans="1:6" ht="31.5" customHeight="1">
      <c r="A47" s="159"/>
      <c r="B47" s="155" t="s">
        <v>861</v>
      </c>
      <c r="C47" s="215" t="s">
        <v>859</v>
      </c>
      <c r="D47" s="215" t="s">
        <v>860</v>
      </c>
      <c r="E47" s="215" t="s">
        <v>794</v>
      </c>
      <c r="F47" s="212">
        <f>387.34-11.89</f>
        <v>375.45</v>
      </c>
    </row>
    <row r="48" spans="1:6" ht="27.75" customHeight="1">
      <c r="A48" s="159"/>
      <c r="B48" s="155" t="s">
        <v>806</v>
      </c>
      <c r="C48" s="215" t="s">
        <v>859</v>
      </c>
      <c r="D48" s="215" t="s">
        <v>860</v>
      </c>
      <c r="E48" s="215" t="s">
        <v>807</v>
      </c>
      <c r="F48" s="212">
        <v>23.994</v>
      </c>
    </row>
    <row r="49" spans="1:6" ht="30.75" customHeight="1">
      <c r="A49" s="210">
        <v>3</v>
      </c>
      <c r="B49" s="218" t="s">
        <v>233</v>
      </c>
      <c r="C49" s="219" t="s">
        <v>234</v>
      </c>
      <c r="D49" s="219" t="s">
        <v>824</v>
      </c>
      <c r="E49" s="219"/>
      <c r="F49" s="211">
        <f>+F51+F53+F56</f>
        <v>370</v>
      </c>
    </row>
    <row r="50" spans="1:6" ht="40.5" customHeight="1">
      <c r="A50" s="210"/>
      <c r="B50" s="218" t="s">
        <v>782</v>
      </c>
      <c r="C50" s="219" t="s">
        <v>527</v>
      </c>
      <c r="D50" s="219" t="s">
        <v>825</v>
      </c>
      <c r="E50" s="219"/>
      <c r="F50" s="211">
        <v>70</v>
      </c>
    </row>
    <row r="51" spans="1:6" ht="36" customHeight="1">
      <c r="A51" s="210"/>
      <c r="B51" s="220" t="s">
        <v>826</v>
      </c>
      <c r="C51" s="221" t="s">
        <v>527</v>
      </c>
      <c r="D51" s="221" t="s">
        <v>827</v>
      </c>
      <c r="E51" s="219"/>
      <c r="F51" s="212">
        <v>60</v>
      </c>
    </row>
    <row r="52" spans="1:6" ht="35.25" customHeight="1">
      <c r="A52" s="210"/>
      <c r="B52" s="155" t="s">
        <v>806</v>
      </c>
      <c r="C52" s="221" t="s">
        <v>527</v>
      </c>
      <c r="D52" s="221" t="s">
        <v>827</v>
      </c>
      <c r="E52" s="221" t="s">
        <v>807</v>
      </c>
      <c r="F52" s="212">
        <v>60</v>
      </c>
    </row>
    <row r="53" spans="1:6" ht="35.25" customHeight="1">
      <c r="A53" s="210"/>
      <c r="B53" s="220" t="s">
        <v>776</v>
      </c>
      <c r="C53" s="221" t="s">
        <v>527</v>
      </c>
      <c r="D53" s="221" t="s">
        <v>828</v>
      </c>
      <c r="E53" s="221"/>
      <c r="F53" s="212">
        <v>10</v>
      </c>
    </row>
    <row r="54" spans="1:6" ht="35.25" customHeight="1">
      <c r="A54" s="210"/>
      <c r="B54" s="155" t="s">
        <v>806</v>
      </c>
      <c r="C54" s="221" t="s">
        <v>527</v>
      </c>
      <c r="D54" s="221" t="s">
        <v>828</v>
      </c>
      <c r="E54" s="221" t="s">
        <v>807</v>
      </c>
      <c r="F54" s="212">
        <v>10</v>
      </c>
    </row>
    <row r="55" spans="1:6" ht="24.75" customHeight="1">
      <c r="A55" s="161"/>
      <c r="B55" s="218" t="s">
        <v>777</v>
      </c>
      <c r="C55" s="219" t="s">
        <v>236</v>
      </c>
      <c r="D55" s="219" t="s">
        <v>825</v>
      </c>
      <c r="E55" s="221"/>
      <c r="F55" s="211">
        <v>300</v>
      </c>
    </row>
    <row r="56" spans="1:6" ht="45" customHeight="1">
      <c r="A56" s="161"/>
      <c r="B56" s="220" t="s">
        <v>770</v>
      </c>
      <c r="C56" s="221" t="s">
        <v>236</v>
      </c>
      <c r="D56" s="221" t="s">
        <v>827</v>
      </c>
      <c r="E56" s="221"/>
      <c r="F56" s="212">
        <v>300</v>
      </c>
    </row>
    <row r="57" spans="1:6" ht="31.5" customHeight="1">
      <c r="A57" s="161"/>
      <c r="B57" s="155" t="s">
        <v>806</v>
      </c>
      <c r="C57" s="221" t="s">
        <v>236</v>
      </c>
      <c r="D57" s="221" t="s">
        <v>827</v>
      </c>
      <c r="E57" s="221" t="s">
        <v>807</v>
      </c>
      <c r="F57" s="212">
        <v>300</v>
      </c>
    </row>
    <row r="58" spans="1:6" ht="26.25" customHeight="1">
      <c r="A58" s="159" t="s">
        <v>654</v>
      </c>
      <c r="B58" s="170" t="s">
        <v>408</v>
      </c>
      <c r="C58" s="52" t="s">
        <v>454</v>
      </c>
      <c r="D58" s="52"/>
      <c r="E58" s="52"/>
      <c r="F58" s="99">
        <f>+F59+F61+F64</f>
        <v>6597.1900000000005</v>
      </c>
    </row>
    <row r="59" spans="1:6" ht="19.5" customHeight="1">
      <c r="A59" s="159"/>
      <c r="B59" s="170" t="s">
        <v>787</v>
      </c>
      <c r="C59" s="52" t="s">
        <v>529</v>
      </c>
      <c r="D59" s="52" t="s">
        <v>829</v>
      </c>
      <c r="E59" s="52"/>
      <c r="F59" s="99">
        <f>+F60</f>
        <v>5597.1900000000005</v>
      </c>
    </row>
    <row r="60" spans="1:6" ht="21" customHeight="1">
      <c r="A60" s="159"/>
      <c r="B60" s="155" t="s">
        <v>758</v>
      </c>
      <c r="C60" s="36" t="s">
        <v>529</v>
      </c>
      <c r="D60" s="36" t="s">
        <v>830</v>
      </c>
      <c r="E60" s="36" t="s">
        <v>807</v>
      </c>
      <c r="F60" s="107">
        <f>3489.3+2107.89</f>
        <v>5597.1900000000005</v>
      </c>
    </row>
    <row r="61" spans="1:6" ht="22.5" customHeight="1">
      <c r="A61" s="160"/>
      <c r="B61" s="153" t="s">
        <v>476</v>
      </c>
      <c r="C61" s="48" t="s">
        <v>763</v>
      </c>
      <c r="D61" s="48" t="s">
        <v>831</v>
      </c>
      <c r="E61" s="48"/>
      <c r="F61" s="99">
        <f>+F62</f>
        <v>400</v>
      </c>
    </row>
    <row r="62" spans="1:6" ht="33.75" customHeight="1">
      <c r="A62" s="159"/>
      <c r="B62" s="154" t="s">
        <v>832</v>
      </c>
      <c r="C62" s="27" t="s">
        <v>763</v>
      </c>
      <c r="D62" s="27" t="s">
        <v>833</v>
      </c>
      <c r="E62" s="27"/>
      <c r="F62" s="107">
        <f>+F63</f>
        <v>400</v>
      </c>
    </row>
    <row r="63" spans="1:6" ht="31.5" customHeight="1">
      <c r="A63" s="159"/>
      <c r="B63" s="155" t="s">
        <v>806</v>
      </c>
      <c r="C63" s="27" t="s">
        <v>763</v>
      </c>
      <c r="D63" s="27" t="s">
        <v>833</v>
      </c>
      <c r="E63" s="27" t="s">
        <v>807</v>
      </c>
      <c r="F63" s="107">
        <v>400</v>
      </c>
    </row>
    <row r="64" spans="1:6" ht="15.75">
      <c r="A64" s="159"/>
      <c r="B64" s="209" t="s">
        <v>409</v>
      </c>
      <c r="C64" s="48" t="s">
        <v>778</v>
      </c>
      <c r="D64" s="27"/>
      <c r="E64" s="27"/>
      <c r="F64" s="99">
        <f>+F67+F69</f>
        <v>600</v>
      </c>
    </row>
    <row r="65" spans="1:6" ht="15.75">
      <c r="A65" s="159"/>
      <c r="B65" s="226" t="s">
        <v>762</v>
      </c>
      <c r="C65" s="227" t="s">
        <v>778</v>
      </c>
      <c r="D65" s="227" t="s">
        <v>808</v>
      </c>
      <c r="E65" s="228"/>
      <c r="F65" s="238">
        <f>+F66</f>
        <v>600</v>
      </c>
    </row>
    <row r="66" spans="1:6" ht="15.75">
      <c r="A66" s="159"/>
      <c r="B66" s="209" t="s">
        <v>809</v>
      </c>
      <c r="C66" s="27" t="s">
        <v>778</v>
      </c>
      <c r="D66" s="27" t="s">
        <v>810</v>
      </c>
      <c r="E66" s="27"/>
      <c r="F66" s="107">
        <f>+F67+F69</f>
        <v>600</v>
      </c>
    </row>
    <row r="67" spans="1:6" ht="31.5">
      <c r="A67" s="159"/>
      <c r="B67" s="155" t="s">
        <v>779</v>
      </c>
      <c r="C67" s="27" t="s">
        <v>778</v>
      </c>
      <c r="D67" s="27" t="s">
        <v>834</v>
      </c>
      <c r="E67" s="27"/>
      <c r="F67" s="107">
        <f>+F68</f>
        <v>200</v>
      </c>
    </row>
    <row r="68" spans="1:6" ht="31.5">
      <c r="A68" s="159"/>
      <c r="B68" s="155" t="s">
        <v>806</v>
      </c>
      <c r="C68" s="27" t="s">
        <v>778</v>
      </c>
      <c r="D68" s="27" t="s">
        <v>834</v>
      </c>
      <c r="E68" s="27" t="s">
        <v>807</v>
      </c>
      <c r="F68" s="107">
        <v>200</v>
      </c>
    </row>
    <row r="69" spans="1:6" ht="15.75">
      <c r="A69" s="159"/>
      <c r="B69" s="155" t="s">
        <v>780</v>
      </c>
      <c r="C69" s="27" t="s">
        <v>778</v>
      </c>
      <c r="D69" s="27" t="s">
        <v>835</v>
      </c>
      <c r="E69" s="27"/>
      <c r="F69" s="107">
        <f>+F70</f>
        <v>400</v>
      </c>
    </row>
    <row r="70" spans="1:6" ht="31.5">
      <c r="A70" s="159"/>
      <c r="B70" s="155" t="s">
        <v>806</v>
      </c>
      <c r="C70" s="27" t="s">
        <v>778</v>
      </c>
      <c r="D70" s="27" t="s">
        <v>835</v>
      </c>
      <c r="E70" s="27" t="s">
        <v>807</v>
      </c>
      <c r="F70" s="107">
        <f>100+300</f>
        <v>400</v>
      </c>
    </row>
    <row r="71" spans="1:6" ht="15.75">
      <c r="A71" s="210">
        <v>5</v>
      </c>
      <c r="B71" s="157" t="s">
        <v>516</v>
      </c>
      <c r="C71" s="52" t="s">
        <v>542</v>
      </c>
      <c r="D71" s="52"/>
      <c r="E71" s="52"/>
      <c r="F71" s="99">
        <f>+F75+F72</f>
        <v>10443.9</v>
      </c>
    </row>
    <row r="72" spans="1:6" ht="15.75">
      <c r="A72" s="210"/>
      <c r="B72" s="157" t="s">
        <v>771</v>
      </c>
      <c r="C72" s="52" t="s">
        <v>772</v>
      </c>
      <c r="D72" s="52" t="s">
        <v>836</v>
      </c>
      <c r="E72" s="52"/>
      <c r="F72" s="99">
        <f>+F73</f>
        <v>770</v>
      </c>
    </row>
    <row r="73" spans="1:6" ht="29.25" customHeight="1">
      <c r="A73" s="210"/>
      <c r="B73" s="222" t="s">
        <v>773</v>
      </c>
      <c r="C73" s="36" t="s">
        <v>772</v>
      </c>
      <c r="D73" s="36" t="s">
        <v>837</v>
      </c>
      <c r="E73" s="36"/>
      <c r="F73" s="107">
        <v>770</v>
      </c>
    </row>
    <row r="74" spans="1:6" ht="35.25" customHeight="1">
      <c r="A74" s="210"/>
      <c r="B74" s="222" t="s">
        <v>838</v>
      </c>
      <c r="C74" s="36" t="s">
        <v>772</v>
      </c>
      <c r="D74" s="36" t="s">
        <v>837</v>
      </c>
      <c r="E74" s="36" t="s">
        <v>839</v>
      </c>
      <c r="F74" s="107">
        <v>770</v>
      </c>
    </row>
    <row r="75" spans="1:6" ht="22.5" customHeight="1">
      <c r="A75" s="210"/>
      <c r="B75" s="153" t="s">
        <v>764</v>
      </c>
      <c r="C75" s="48" t="s">
        <v>757</v>
      </c>
      <c r="D75" s="48"/>
      <c r="E75" s="48"/>
      <c r="F75" s="99">
        <f>+F76+F78+F81+495.6+100</f>
        <v>9673.9</v>
      </c>
    </row>
    <row r="76" spans="1:6" ht="22.5" customHeight="1">
      <c r="A76" s="158"/>
      <c r="B76" s="154" t="s">
        <v>788</v>
      </c>
      <c r="C76" s="27" t="s">
        <v>757</v>
      </c>
      <c r="D76" s="27" t="s">
        <v>840</v>
      </c>
      <c r="E76" s="27"/>
      <c r="F76" s="107">
        <f>+F77</f>
        <v>2150</v>
      </c>
    </row>
    <row r="77" spans="1:6" ht="30" customHeight="1">
      <c r="A77" s="158"/>
      <c r="B77" s="155" t="s">
        <v>806</v>
      </c>
      <c r="C77" s="27" t="s">
        <v>757</v>
      </c>
      <c r="D77" s="27" t="s">
        <v>840</v>
      </c>
      <c r="E77" s="27" t="s">
        <v>807</v>
      </c>
      <c r="F77" s="107">
        <f>2900+150-900</f>
        <v>2150</v>
      </c>
    </row>
    <row r="78" spans="1:6" ht="20.25" customHeight="1">
      <c r="A78" s="158"/>
      <c r="B78" s="154" t="s">
        <v>765</v>
      </c>
      <c r="C78" s="27" t="s">
        <v>757</v>
      </c>
      <c r="D78" s="27" t="s">
        <v>841</v>
      </c>
      <c r="E78" s="27"/>
      <c r="F78" s="107">
        <f>+F79</f>
        <v>20</v>
      </c>
    </row>
    <row r="79" spans="1:6" ht="28.5" customHeight="1">
      <c r="A79" s="158"/>
      <c r="B79" s="155" t="s">
        <v>806</v>
      </c>
      <c r="C79" s="27" t="s">
        <v>757</v>
      </c>
      <c r="D79" s="27" t="s">
        <v>841</v>
      </c>
      <c r="E79" s="27" t="s">
        <v>807</v>
      </c>
      <c r="F79" s="107">
        <f>80-60</f>
        <v>20</v>
      </c>
    </row>
    <row r="80" spans="1:6" ht="39.75" customHeight="1">
      <c r="A80" s="158"/>
      <c r="B80" s="154" t="s">
        <v>842</v>
      </c>
      <c r="C80" s="13" t="s">
        <v>757</v>
      </c>
      <c r="D80" s="13" t="s">
        <v>843</v>
      </c>
      <c r="E80" s="13"/>
      <c r="F80" s="107">
        <f>+F81</f>
        <v>6908.299999999999</v>
      </c>
    </row>
    <row r="81" spans="1:6" ht="32.25" customHeight="1">
      <c r="A81" s="158"/>
      <c r="B81" s="230" t="s">
        <v>806</v>
      </c>
      <c r="C81" s="13" t="s">
        <v>757</v>
      </c>
      <c r="D81" s="13" t="s">
        <v>843</v>
      </c>
      <c r="E81" s="13" t="s">
        <v>807</v>
      </c>
      <c r="F81" s="107">
        <f>5640.7+1417.6-150</f>
        <v>6908.299999999999</v>
      </c>
    </row>
    <row r="82" spans="1:6" ht="32.25" customHeight="1">
      <c r="A82" s="158"/>
      <c r="B82" s="230" t="s">
        <v>873</v>
      </c>
      <c r="C82" s="13" t="s">
        <v>757</v>
      </c>
      <c r="D82" s="13" t="s">
        <v>875</v>
      </c>
      <c r="E82" s="13"/>
      <c r="F82" s="107">
        <f>+F83</f>
        <v>495.6</v>
      </c>
    </row>
    <row r="83" spans="1:6" ht="32.25" customHeight="1">
      <c r="A83" s="158"/>
      <c r="B83" s="230" t="s">
        <v>806</v>
      </c>
      <c r="C83" s="13" t="s">
        <v>757</v>
      </c>
      <c r="D83" s="13" t="s">
        <v>875</v>
      </c>
      <c r="E83" s="13" t="s">
        <v>807</v>
      </c>
      <c r="F83" s="107">
        <v>495.6</v>
      </c>
    </row>
    <row r="84" spans="1:6" ht="32.25" customHeight="1">
      <c r="A84" s="158"/>
      <c r="B84" s="230" t="s">
        <v>874</v>
      </c>
      <c r="C84" s="13" t="s">
        <v>757</v>
      </c>
      <c r="D84" s="13" t="s">
        <v>876</v>
      </c>
      <c r="E84" s="13"/>
      <c r="F84" s="107">
        <f>+F85</f>
        <v>100</v>
      </c>
    </row>
    <row r="85" spans="1:6" ht="32.25" customHeight="1">
      <c r="A85" s="158"/>
      <c r="B85" s="230" t="s">
        <v>806</v>
      </c>
      <c r="C85" s="13" t="s">
        <v>757</v>
      </c>
      <c r="D85" s="13" t="s">
        <v>876</v>
      </c>
      <c r="E85" s="13" t="s">
        <v>807</v>
      </c>
      <c r="F85" s="107">
        <v>100</v>
      </c>
    </row>
    <row r="86" spans="1:6" ht="20.25" customHeight="1">
      <c r="A86" s="210">
        <v>6</v>
      </c>
      <c r="B86" s="156" t="s">
        <v>65</v>
      </c>
      <c r="C86" s="18" t="s">
        <v>66</v>
      </c>
      <c r="D86" s="18" t="s">
        <v>844</v>
      </c>
      <c r="E86" s="18"/>
      <c r="F86" s="99">
        <f>+F90+F91</f>
        <v>745.7</v>
      </c>
    </row>
    <row r="87" spans="1:6" ht="0.75" customHeight="1" hidden="1">
      <c r="A87" s="158"/>
      <c r="B87" s="156" t="s">
        <v>267</v>
      </c>
      <c r="C87" s="18" t="s">
        <v>268</v>
      </c>
      <c r="D87" s="18" t="s">
        <v>845</v>
      </c>
      <c r="E87" s="18"/>
      <c r="F87" s="99">
        <v>300</v>
      </c>
    </row>
    <row r="88" spans="1:6" ht="15.75" hidden="1">
      <c r="A88" s="158"/>
      <c r="B88" s="154" t="s">
        <v>766</v>
      </c>
      <c r="C88" s="13" t="s">
        <v>268</v>
      </c>
      <c r="D88" s="13" t="s">
        <v>846</v>
      </c>
      <c r="E88" s="13"/>
      <c r="F88" s="107">
        <v>300</v>
      </c>
    </row>
    <row r="89" spans="1:6" ht="31.5" hidden="1">
      <c r="A89" s="158"/>
      <c r="B89" s="155" t="s">
        <v>806</v>
      </c>
      <c r="C89" s="13" t="s">
        <v>268</v>
      </c>
      <c r="D89" s="13" t="s">
        <v>846</v>
      </c>
      <c r="E89" s="13" t="s">
        <v>807</v>
      </c>
      <c r="F89" s="107">
        <v>300</v>
      </c>
    </row>
    <row r="90" spans="1:6" ht="31.5">
      <c r="A90" s="158"/>
      <c r="B90" s="155" t="s">
        <v>806</v>
      </c>
      <c r="C90" s="13" t="s">
        <v>268</v>
      </c>
      <c r="D90" s="13" t="s">
        <v>872</v>
      </c>
      <c r="E90" s="13" t="s">
        <v>807</v>
      </c>
      <c r="F90" s="107">
        <v>700</v>
      </c>
    </row>
    <row r="91" spans="1:6" ht="31.5">
      <c r="A91" s="158"/>
      <c r="B91" s="155" t="s">
        <v>877</v>
      </c>
      <c r="C91" s="13" t="s">
        <v>268</v>
      </c>
      <c r="D91" s="13" t="s">
        <v>878</v>
      </c>
      <c r="E91" s="13" t="s">
        <v>807</v>
      </c>
      <c r="F91" s="107">
        <v>45.7</v>
      </c>
    </row>
    <row r="92" spans="1:6" ht="31.5">
      <c r="A92" s="236">
        <v>7</v>
      </c>
      <c r="B92" s="209" t="s">
        <v>863</v>
      </c>
      <c r="C92" s="13" t="s">
        <v>33</v>
      </c>
      <c r="D92" s="13"/>
      <c r="E92" s="13"/>
      <c r="F92" s="99">
        <v>60</v>
      </c>
    </row>
    <row r="93" spans="1:6" ht="31.5">
      <c r="A93" s="158"/>
      <c r="B93" s="155" t="s">
        <v>864</v>
      </c>
      <c r="C93" s="13" t="s">
        <v>33</v>
      </c>
      <c r="D93" s="13" t="s">
        <v>866</v>
      </c>
      <c r="E93" s="13"/>
      <c r="F93" s="107">
        <v>40</v>
      </c>
    </row>
    <row r="94" spans="1:6" ht="31.5">
      <c r="A94" s="158"/>
      <c r="B94" s="230" t="s">
        <v>806</v>
      </c>
      <c r="C94" s="13" t="s">
        <v>33</v>
      </c>
      <c r="D94" s="13" t="s">
        <v>866</v>
      </c>
      <c r="E94" s="13" t="s">
        <v>807</v>
      </c>
      <c r="F94" s="107">
        <v>40</v>
      </c>
    </row>
    <row r="95" spans="1:6" ht="31.5">
      <c r="A95" s="158"/>
      <c r="B95" s="155" t="s">
        <v>865</v>
      </c>
      <c r="C95" s="13" t="s">
        <v>33</v>
      </c>
      <c r="D95" s="13" t="s">
        <v>867</v>
      </c>
      <c r="E95" s="13"/>
      <c r="F95" s="107">
        <v>20</v>
      </c>
    </row>
    <row r="96" spans="1:6" ht="31.5">
      <c r="A96" s="158"/>
      <c r="B96" s="230" t="s">
        <v>806</v>
      </c>
      <c r="C96" s="13" t="s">
        <v>33</v>
      </c>
      <c r="D96" s="13" t="s">
        <v>867</v>
      </c>
      <c r="E96" s="13" t="s">
        <v>807</v>
      </c>
      <c r="F96" s="107">
        <v>20</v>
      </c>
    </row>
    <row r="97" spans="1:6" ht="15.75">
      <c r="A97" s="210">
        <v>8</v>
      </c>
      <c r="B97" s="156" t="s">
        <v>783</v>
      </c>
      <c r="C97" s="18" t="s">
        <v>674</v>
      </c>
      <c r="D97" s="13" t="s">
        <v>847</v>
      </c>
      <c r="E97" s="13"/>
      <c r="F97" s="99">
        <v>200</v>
      </c>
    </row>
    <row r="98" spans="1:6" ht="15.75">
      <c r="A98" s="158"/>
      <c r="B98" s="152" t="s">
        <v>406</v>
      </c>
      <c r="C98" s="13" t="s">
        <v>784</v>
      </c>
      <c r="D98" s="13" t="s">
        <v>848</v>
      </c>
      <c r="E98" s="13" t="s">
        <v>807</v>
      </c>
      <c r="F98" s="107">
        <v>100</v>
      </c>
    </row>
    <row r="99" spans="1:6" ht="31.5">
      <c r="A99" s="158"/>
      <c r="B99" s="152" t="s">
        <v>884</v>
      </c>
      <c r="C99" s="13" t="s">
        <v>784</v>
      </c>
      <c r="D99" s="13" t="s">
        <v>848</v>
      </c>
      <c r="E99" s="13" t="s">
        <v>883</v>
      </c>
      <c r="F99" s="107">
        <v>100</v>
      </c>
    </row>
    <row r="100" spans="1:6" ht="15.75">
      <c r="A100" s="210">
        <v>9</v>
      </c>
      <c r="B100" s="153" t="s">
        <v>767</v>
      </c>
      <c r="C100" s="48" t="s">
        <v>681</v>
      </c>
      <c r="D100" s="48"/>
      <c r="E100" s="48"/>
      <c r="F100" s="99">
        <f>+F101</f>
        <v>1100</v>
      </c>
    </row>
    <row r="101" spans="1:6" ht="31.5">
      <c r="A101" s="158"/>
      <c r="B101" s="152" t="s">
        <v>849</v>
      </c>
      <c r="C101" s="27" t="s">
        <v>785</v>
      </c>
      <c r="D101" s="27" t="s">
        <v>850</v>
      </c>
      <c r="E101" s="27"/>
      <c r="F101" s="107">
        <f>+F102</f>
        <v>1100</v>
      </c>
    </row>
    <row r="102" spans="1:6" ht="31.5">
      <c r="A102" s="158"/>
      <c r="B102" s="155" t="s">
        <v>806</v>
      </c>
      <c r="C102" s="27" t="s">
        <v>785</v>
      </c>
      <c r="D102" s="27" t="s">
        <v>850</v>
      </c>
      <c r="E102" s="27" t="s">
        <v>807</v>
      </c>
      <c r="F102" s="107">
        <v>1100</v>
      </c>
    </row>
    <row r="103" spans="1:6" s="235" customFormat="1" ht="30.75" customHeight="1">
      <c r="A103" s="231"/>
      <c r="B103" s="232" t="s">
        <v>862</v>
      </c>
      <c r="C103" s="233" t="s">
        <v>33</v>
      </c>
      <c r="D103" s="233"/>
      <c r="E103" s="233"/>
      <c r="F103" s="234">
        <f>+F104+F107</f>
        <v>4608.6</v>
      </c>
    </row>
    <row r="104" spans="1:6" ht="36.75" customHeight="1">
      <c r="A104" s="158"/>
      <c r="B104" s="155" t="s">
        <v>864</v>
      </c>
      <c r="C104" s="13" t="s">
        <v>33</v>
      </c>
      <c r="D104" s="13" t="s">
        <v>866</v>
      </c>
      <c r="E104" s="13"/>
      <c r="F104" s="107">
        <f>+F105+F106</f>
        <v>3634.6</v>
      </c>
    </row>
    <row r="105" spans="1:6" ht="15.75">
      <c r="A105" s="158"/>
      <c r="B105" s="155" t="s">
        <v>868</v>
      </c>
      <c r="C105" s="13" t="s">
        <v>33</v>
      </c>
      <c r="D105" s="13" t="s">
        <v>866</v>
      </c>
      <c r="E105" s="13" t="s">
        <v>881</v>
      </c>
      <c r="F105" s="107">
        <f>1950+426.6+110+85</f>
        <v>2571.6</v>
      </c>
    </row>
    <row r="106" spans="1:6" ht="31.5">
      <c r="A106" s="210"/>
      <c r="B106" s="230" t="s">
        <v>806</v>
      </c>
      <c r="C106" s="13" t="s">
        <v>33</v>
      </c>
      <c r="D106" s="13" t="s">
        <v>866</v>
      </c>
      <c r="E106" s="13" t="s">
        <v>807</v>
      </c>
      <c r="F106" s="107">
        <f>958+105</f>
        <v>1063</v>
      </c>
    </row>
    <row r="107" spans="1:6" ht="31.5">
      <c r="A107" s="158"/>
      <c r="B107" s="155" t="s">
        <v>870</v>
      </c>
      <c r="C107" s="13" t="s">
        <v>33</v>
      </c>
      <c r="D107" s="13" t="s">
        <v>867</v>
      </c>
      <c r="E107" s="13"/>
      <c r="F107" s="107">
        <f>+F108+F109+52.3</f>
        <v>974</v>
      </c>
    </row>
    <row r="108" spans="1:6" ht="15.75">
      <c r="A108" s="158"/>
      <c r="B108" s="155" t="s">
        <v>851</v>
      </c>
      <c r="C108" s="13" t="s">
        <v>33</v>
      </c>
      <c r="D108" s="13" t="s">
        <v>867</v>
      </c>
      <c r="E108" s="13" t="s">
        <v>869</v>
      </c>
      <c r="F108" s="107">
        <f>660+91.7</f>
        <v>751.7</v>
      </c>
    </row>
    <row r="109" spans="1:6" ht="31.5">
      <c r="A109" s="158"/>
      <c r="B109" s="230" t="s">
        <v>806</v>
      </c>
      <c r="C109" s="13" t="s">
        <v>33</v>
      </c>
      <c r="D109" s="13" t="s">
        <v>867</v>
      </c>
      <c r="E109" s="13" t="s">
        <v>807</v>
      </c>
      <c r="F109" s="107">
        <f>190-20</f>
        <v>170</v>
      </c>
    </row>
    <row r="114" ht="15.75">
      <c r="A114" s="10"/>
    </row>
    <row r="115" ht="15.75">
      <c r="A115" s="8"/>
    </row>
    <row r="117" spans="2:5" ht="15.75">
      <c r="B117" s="8"/>
      <c r="C117" s="8"/>
      <c r="D117" s="8"/>
      <c r="E117" s="8"/>
    </row>
    <row r="124" spans="1:5" ht="15.75">
      <c r="A124" s="8"/>
      <c r="B124" s="10"/>
      <c r="C124" s="10"/>
      <c r="D124" s="10"/>
      <c r="E124" s="10"/>
    </row>
    <row r="125" spans="2:5" ht="15.75">
      <c r="B125" s="8"/>
      <c r="C125" s="8"/>
      <c r="D125" s="8"/>
      <c r="E125" s="8"/>
    </row>
    <row r="131" ht="15.75">
      <c r="A131" s="10"/>
    </row>
    <row r="132" ht="15.75">
      <c r="A132" s="8"/>
    </row>
    <row r="134" spans="2:5" ht="15.75">
      <c r="B134" s="8"/>
      <c r="C134" s="8"/>
      <c r="D134" s="8"/>
      <c r="E134" s="8"/>
    </row>
    <row r="141" spans="1:5" ht="15.75">
      <c r="A141" s="8"/>
      <c r="B141" s="8"/>
      <c r="C141" s="8"/>
      <c r="D141" s="8"/>
      <c r="E141" s="8"/>
    </row>
    <row r="146" spans="2:5" ht="15.75">
      <c r="B146" s="10"/>
      <c r="C146" s="10"/>
      <c r="D146" s="10"/>
      <c r="E146" s="10"/>
    </row>
    <row r="147" spans="2:5" ht="15.75">
      <c r="B147" s="8"/>
      <c r="C147" s="8"/>
      <c r="D147" s="8"/>
      <c r="E147" s="8"/>
    </row>
    <row r="148" ht="15.75">
      <c r="A148" s="8"/>
    </row>
    <row r="151" spans="2:5" ht="15.75">
      <c r="B151" s="8"/>
      <c r="C151" s="8"/>
      <c r="D151" s="8"/>
      <c r="E151" s="8"/>
    </row>
    <row r="153" ht="15.75">
      <c r="A153" s="10"/>
    </row>
    <row r="154" ht="15.75">
      <c r="A154" s="8"/>
    </row>
    <row r="156" spans="2:5" ht="15.75">
      <c r="B156" s="8"/>
      <c r="C156" s="8"/>
      <c r="D156" s="8"/>
      <c r="E156" s="8"/>
    </row>
    <row r="158" ht="15.75">
      <c r="A158" s="8"/>
    </row>
    <row r="163" spans="1:5" ht="15.75">
      <c r="A163" s="8"/>
      <c r="B163" s="8"/>
      <c r="C163" s="8"/>
      <c r="D163" s="8"/>
      <c r="E163" s="8"/>
    </row>
    <row r="170" ht="15.75">
      <c r="A170" s="8"/>
    </row>
    <row r="174" spans="2:5" ht="15.75">
      <c r="B174" s="10"/>
      <c r="C174" s="10"/>
      <c r="D174" s="10"/>
      <c r="E174" s="10"/>
    </row>
    <row r="175" spans="2:5" ht="15.75">
      <c r="B175" s="8"/>
      <c r="C175" s="8"/>
      <c r="D175" s="8"/>
      <c r="E175" s="8"/>
    </row>
    <row r="181" ht="15.75">
      <c r="A181" s="10"/>
    </row>
    <row r="182" spans="1:5" ht="15.75">
      <c r="A182" s="8"/>
      <c r="B182" s="8"/>
      <c r="C182" s="8"/>
      <c r="D182" s="8"/>
      <c r="E182" s="8"/>
    </row>
    <row r="189" spans="1:5" ht="15.75">
      <c r="A189" s="8"/>
      <c r="B189" s="10"/>
      <c r="C189" s="10"/>
      <c r="D189" s="10"/>
      <c r="E189" s="10"/>
    </row>
    <row r="190" spans="2:5" ht="15.75">
      <c r="B190" s="8"/>
      <c r="C190" s="8"/>
      <c r="D190" s="8"/>
      <c r="E190" s="8"/>
    </row>
    <row r="196" ht="15.75">
      <c r="A196" s="10"/>
    </row>
    <row r="197" ht="15.75">
      <c r="A197" s="8"/>
    </row>
    <row r="202" spans="2:5" ht="15.75">
      <c r="B202" s="8"/>
      <c r="C202" s="8"/>
      <c r="D202" s="8"/>
      <c r="E202" s="8"/>
    </row>
    <row r="209" spans="1:5" ht="15.75">
      <c r="A209" s="8"/>
      <c r="B209" s="10"/>
      <c r="C209" s="10"/>
      <c r="D209" s="10"/>
      <c r="E209" s="10"/>
    </row>
    <row r="210" spans="2:5" ht="15.75">
      <c r="B210" s="8"/>
      <c r="C210" s="8"/>
      <c r="D210" s="8"/>
      <c r="E210" s="8"/>
    </row>
    <row r="216" ht="15.75">
      <c r="A216" s="10"/>
    </row>
    <row r="217" spans="1:5" ht="15.75">
      <c r="A217" s="8"/>
      <c r="B217" s="8"/>
      <c r="C217" s="8"/>
      <c r="D217" s="8"/>
      <c r="E217" s="8"/>
    </row>
    <row r="223" spans="2:5" ht="15.75">
      <c r="B223" s="10"/>
      <c r="C223" s="10"/>
      <c r="D223" s="10"/>
      <c r="E223" s="10"/>
    </row>
    <row r="224" spans="1:5" ht="15.75">
      <c r="A224" s="8"/>
      <c r="B224" s="8"/>
      <c r="C224" s="8"/>
      <c r="D224" s="8"/>
      <c r="E224" s="8"/>
    </row>
    <row r="230" ht="15.75">
      <c r="A230" s="10"/>
    </row>
    <row r="231" ht="15.75">
      <c r="A231" s="8"/>
    </row>
    <row r="232" spans="2:5" ht="15.75">
      <c r="B232" s="8"/>
      <c r="C232" s="8"/>
      <c r="D232" s="8"/>
      <c r="E232" s="8"/>
    </row>
    <row r="239" ht="15.75">
      <c r="A239" s="8"/>
    </row>
    <row r="241" spans="2:5" ht="15.75">
      <c r="B241" s="10"/>
      <c r="C241" s="10"/>
      <c r="D241" s="10"/>
      <c r="E241" s="10"/>
    </row>
    <row r="242" spans="2:5" ht="15.75">
      <c r="B242" s="8"/>
      <c r="C242" s="8"/>
      <c r="D242" s="8"/>
      <c r="E242" s="8"/>
    </row>
    <row r="248" ht="15.75">
      <c r="A248" s="10"/>
    </row>
    <row r="249" ht="15.75">
      <c r="A249" s="8"/>
    </row>
    <row r="251" spans="2:5" ht="15.75">
      <c r="B251" s="8"/>
      <c r="C251" s="8"/>
      <c r="D251" s="8"/>
      <c r="E251" s="8"/>
    </row>
    <row r="258" ht="15.75">
      <c r="A258" s="8"/>
    </row>
    <row r="260" spans="2:5" ht="15.75">
      <c r="B260" s="8"/>
      <c r="C260" s="8"/>
      <c r="D260" s="8"/>
      <c r="E260" s="8"/>
    </row>
    <row r="267" ht="15.75">
      <c r="A267" s="8"/>
    </row>
    <row r="271" spans="2:5" ht="15.75">
      <c r="B271" s="10"/>
      <c r="C271" s="10"/>
      <c r="D271" s="10"/>
      <c r="E271" s="10"/>
    </row>
    <row r="272" spans="2:5" ht="15.75">
      <c r="B272" s="8"/>
      <c r="C272" s="8"/>
      <c r="D272" s="8"/>
      <c r="E272" s="8"/>
    </row>
    <row r="278" ht="15.75">
      <c r="A278" s="10"/>
    </row>
    <row r="279" ht="15.75">
      <c r="A279" s="8"/>
    </row>
    <row r="285" spans="2:5" ht="15.75">
      <c r="B285" s="8"/>
      <c r="C285" s="8"/>
      <c r="D285" s="8"/>
      <c r="E285" s="8"/>
    </row>
    <row r="292" ht="15.75">
      <c r="A292" s="8"/>
    </row>
    <row r="298" spans="2:5" ht="15.75">
      <c r="B298" s="10"/>
      <c r="C298" s="10"/>
      <c r="D298" s="10"/>
      <c r="E298" s="10"/>
    </row>
    <row r="299" spans="2:5" ht="15.75">
      <c r="B299" s="8"/>
      <c r="C299" s="8"/>
      <c r="D299" s="8"/>
      <c r="E299" s="8"/>
    </row>
    <row r="305" ht="15.75">
      <c r="A305" s="10"/>
    </row>
    <row r="306" ht="15.75">
      <c r="A306" s="8"/>
    </row>
    <row r="307" spans="2:5" ht="15.75">
      <c r="B307" s="8"/>
      <c r="C307" s="8"/>
      <c r="D307" s="8"/>
      <c r="E307" s="8"/>
    </row>
    <row r="314" ht="15.75">
      <c r="A314" s="8"/>
    </row>
    <row r="319" spans="2:5" ht="15.75">
      <c r="B319" s="10"/>
      <c r="C319" s="10"/>
      <c r="D319" s="10"/>
      <c r="E319" s="10"/>
    </row>
    <row r="320" spans="2:5" ht="15.75">
      <c r="B320" s="8"/>
      <c r="C320" s="8"/>
      <c r="D320" s="8"/>
      <c r="E320" s="8"/>
    </row>
    <row r="326" ht="15.75">
      <c r="A326" s="10"/>
    </row>
    <row r="327" ht="15.75">
      <c r="A327" s="8"/>
    </row>
    <row r="332" spans="2:5" ht="15.75">
      <c r="B332" s="8"/>
      <c r="C332" s="8"/>
      <c r="D332" s="8"/>
      <c r="E332" s="8"/>
    </row>
    <row r="339" ht="15.75">
      <c r="A339" s="8"/>
    </row>
    <row r="340" spans="2:5" ht="15.75">
      <c r="B340" s="10"/>
      <c r="C340" s="10"/>
      <c r="D340" s="10"/>
      <c r="E340" s="10"/>
    </row>
    <row r="341" spans="2:5" ht="15.75">
      <c r="B341" s="8"/>
      <c r="C341" s="8"/>
      <c r="D341" s="8"/>
      <c r="E341" s="8"/>
    </row>
    <row r="347" ht="15.75">
      <c r="A347" s="10"/>
    </row>
    <row r="348" ht="15.75">
      <c r="A348" s="8"/>
    </row>
    <row r="349" spans="2:5" ht="15.75">
      <c r="B349" s="8"/>
      <c r="C349" s="8"/>
      <c r="D349" s="8"/>
      <c r="E349" s="8"/>
    </row>
    <row r="356" spans="1:5" ht="15.75">
      <c r="A356" s="8"/>
      <c r="B356" s="10"/>
      <c r="C356" s="10"/>
      <c r="D356" s="10"/>
      <c r="E356" s="10"/>
    </row>
    <row r="357" spans="2:5" ht="15.75">
      <c r="B357" s="8"/>
      <c r="C357" s="8"/>
      <c r="D357" s="8"/>
      <c r="E357" s="8"/>
    </row>
    <row r="363" ht="15.75">
      <c r="A363" s="10"/>
    </row>
    <row r="364" spans="1:5" ht="15.75">
      <c r="A364" s="8"/>
      <c r="B364" s="8"/>
      <c r="C364" s="8"/>
      <c r="D364" s="8"/>
      <c r="E364" s="8"/>
    </row>
    <row r="371" spans="1:5" ht="15.75">
      <c r="A371" s="8"/>
      <c r="B371" s="8"/>
      <c r="C371" s="8"/>
      <c r="D371" s="8"/>
      <c r="E371" s="8"/>
    </row>
    <row r="378" ht="15.75">
      <c r="A378" s="8"/>
    </row>
    <row r="382" spans="2:5" ht="15.75">
      <c r="B382" s="10"/>
      <c r="C382" s="10"/>
      <c r="D382" s="10"/>
      <c r="E382" s="10"/>
    </row>
    <row r="383" spans="2:5" ht="15.75">
      <c r="B383" s="8"/>
      <c r="C383" s="8"/>
      <c r="D383" s="8"/>
      <c r="E383" s="8"/>
    </row>
    <row r="389" ht="15.75">
      <c r="A389" s="10"/>
    </row>
    <row r="390" ht="15.75">
      <c r="A390" s="8"/>
    </row>
    <row r="395" spans="2:5" ht="15.75">
      <c r="B395" s="8"/>
      <c r="C395" s="8"/>
      <c r="D395" s="8"/>
      <c r="E395" s="8"/>
    </row>
    <row r="402" ht="15.75">
      <c r="A402" s="8"/>
    </row>
    <row r="406" spans="2:5" ht="15.75">
      <c r="B406" s="10"/>
      <c r="C406" s="10"/>
      <c r="D406" s="10"/>
      <c r="E406" s="10"/>
    </row>
    <row r="407" spans="2:5" ht="15.75">
      <c r="B407" s="8"/>
      <c r="C407" s="8"/>
      <c r="D407" s="8"/>
      <c r="E407" s="8"/>
    </row>
    <row r="413" ht="15.75">
      <c r="A413" s="10"/>
    </row>
    <row r="414" ht="15.75">
      <c r="A414" s="8"/>
    </row>
    <row r="416" spans="2:5" ht="15.75">
      <c r="B416" s="8"/>
      <c r="C416" s="8"/>
      <c r="D416" s="8"/>
      <c r="E416" s="8"/>
    </row>
    <row r="423" ht="15.75">
      <c r="A423" s="8"/>
    </row>
    <row r="426" spans="2:5" ht="15.75">
      <c r="B426" s="8"/>
      <c r="C426" s="8"/>
      <c r="D426" s="8"/>
      <c r="E426" s="8"/>
    </row>
    <row r="433" ht="15.75">
      <c r="A433" s="8"/>
    </row>
    <row r="434" spans="2:5" ht="15.75">
      <c r="B434" s="10"/>
      <c r="C434" s="10"/>
      <c r="D434" s="10"/>
      <c r="E434" s="10"/>
    </row>
    <row r="435" spans="2:5" ht="15.75">
      <c r="B435" s="8"/>
      <c r="C435" s="8"/>
      <c r="D435" s="8"/>
      <c r="E435" s="8"/>
    </row>
    <row r="441" ht="15.75">
      <c r="A441" s="10"/>
    </row>
    <row r="442" ht="15.75">
      <c r="A442" s="8"/>
    </row>
    <row r="448" spans="2:5" ht="15.75">
      <c r="B448" s="8"/>
      <c r="C448" s="8"/>
      <c r="D448" s="8"/>
      <c r="E448" s="8"/>
    </row>
    <row r="455" spans="1:5" ht="15.75">
      <c r="A455" s="8"/>
      <c r="B455" s="10"/>
      <c r="C455" s="10"/>
      <c r="D455" s="10"/>
      <c r="E455" s="10"/>
    </row>
    <row r="456" spans="2:5" ht="15.75">
      <c r="B456" s="8"/>
      <c r="C456" s="8"/>
      <c r="D456" s="8"/>
      <c r="E456" s="8"/>
    </row>
    <row r="462" ht="15.75">
      <c r="A462" s="10"/>
    </row>
    <row r="463" ht="15.75">
      <c r="A463" s="8"/>
    </row>
    <row r="464" spans="2:5" ht="15.75">
      <c r="B464" s="8"/>
      <c r="C464" s="8"/>
      <c r="D464" s="8"/>
      <c r="E464" s="8"/>
    </row>
    <row r="471" ht="15.75">
      <c r="A471" s="8"/>
    </row>
    <row r="474" spans="2:5" ht="15.75">
      <c r="B474" s="8"/>
      <c r="C474" s="8"/>
      <c r="D474" s="8"/>
      <c r="E474" s="8"/>
    </row>
    <row r="481" ht="15.75">
      <c r="A481" s="8"/>
    </row>
    <row r="485" spans="2:5" ht="15.75">
      <c r="B485" s="10"/>
      <c r="C485" s="10"/>
      <c r="D485" s="10"/>
      <c r="E485" s="10"/>
    </row>
    <row r="486" spans="2:5" ht="15.75">
      <c r="B486" s="8"/>
      <c r="C486" s="8"/>
      <c r="D486" s="8"/>
      <c r="E486" s="8"/>
    </row>
    <row r="492" ht="15.75">
      <c r="A492" s="10"/>
    </row>
    <row r="493" ht="15.75">
      <c r="A493" s="8"/>
    </row>
    <row r="494" spans="2:5" ht="15.75">
      <c r="B494" s="8"/>
      <c r="C494" s="8"/>
      <c r="D494" s="8"/>
      <c r="E494" s="8"/>
    </row>
    <row r="501" ht="15.75">
      <c r="A501" s="8"/>
    </row>
    <row r="503" spans="2:5" ht="15.75">
      <c r="B503" s="8"/>
      <c r="C503" s="8"/>
      <c r="D503" s="8"/>
      <c r="E503" s="8"/>
    </row>
    <row r="508" spans="2:5" ht="15.75">
      <c r="B508" s="8"/>
      <c r="C508" s="8"/>
      <c r="D508" s="8"/>
      <c r="E508" s="8"/>
    </row>
    <row r="510" ht="15.75">
      <c r="A510" s="8"/>
    </row>
    <row r="515" ht="15.75">
      <c r="A515" s="8"/>
    </row>
    <row r="530" spans="2:5" ht="15.75">
      <c r="B530" s="32"/>
      <c r="C530" s="32"/>
      <c r="D530" s="32"/>
      <c r="E530" s="32"/>
    </row>
    <row r="531" spans="2:5" ht="15.75">
      <c r="B531" s="66"/>
      <c r="C531" s="66"/>
      <c r="D531" s="66"/>
      <c r="E531" s="66"/>
    </row>
    <row r="532" spans="2:5" ht="15.75">
      <c r="B532" s="26"/>
      <c r="C532" s="26"/>
      <c r="D532" s="26"/>
      <c r="E532" s="26"/>
    </row>
    <row r="533" spans="2:5" ht="15.75">
      <c r="B533" s="26"/>
      <c r="C533" s="26"/>
      <c r="D533" s="26"/>
      <c r="E533" s="26"/>
    </row>
    <row r="534" spans="2:5" ht="15.75">
      <c r="B534" s="26"/>
      <c r="C534" s="26"/>
      <c r="D534" s="26"/>
      <c r="E534" s="26"/>
    </row>
    <row r="535" spans="2:5" ht="15.75">
      <c r="B535" s="26"/>
      <c r="C535" s="26"/>
      <c r="D535" s="26"/>
      <c r="E535" s="26"/>
    </row>
    <row r="536" spans="2:5" ht="15.75">
      <c r="B536" s="26"/>
      <c r="C536" s="26"/>
      <c r="D536" s="26"/>
      <c r="E536" s="26"/>
    </row>
    <row r="537" spans="1:5" ht="15.75">
      <c r="A537" s="32"/>
      <c r="B537" s="26"/>
      <c r="C537" s="26"/>
      <c r="D537" s="26"/>
      <c r="E537" s="26"/>
    </row>
    <row r="538" spans="1:5" ht="15.75">
      <c r="A538" s="66"/>
      <c r="B538" s="26"/>
      <c r="C538" s="26"/>
      <c r="D538" s="26"/>
      <c r="E538" s="26"/>
    </row>
    <row r="539" spans="1:5" ht="15.75">
      <c r="A539" s="26"/>
      <c r="B539" s="26"/>
      <c r="C539" s="26"/>
      <c r="D539" s="26"/>
      <c r="E539" s="26"/>
    </row>
    <row r="540" spans="1:5" ht="15.75">
      <c r="A540" s="26"/>
      <c r="B540" s="26"/>
      <c r="C540" s="26"/>
      <c r="D540" s="26"/>
      <c r="E540" s="26"/>
    </row>
    <row r="541" spans="1:5" ht="15.75">
      <c r="A541" s="26"/>
      <c r="B541" s="26"/>
      <c r="C541" s="26"/>
      <c r="D541" s="26"/>
      <c r="E541" s="26"/>
    </row>
    <row r="542" spans="1:5" ht="15.75">
      <c r="A542" s="26"/>
      <c r="B542" s="26"/>
      <c r="C542" s="26"/>
      <c r="D542" s="26"/>
      <c r="E542" s="26"/>
    </row>
    <row r="543" spans="1:5" ht="15.75">
      <c r="A543" s="26"/>
      <c r="B543" s="26"/>
      <c r="C543" s="26"/>
      <c r="D543" s="26"/>
      <c r="E543" s="26"/>
    </row>
    <row r="544" spans="1:5" ht="15.75">
      <c r="A544" s="26"/>
      <c r="B544" s="26"/>
      <c r="C544" s="26"/>
      <c r="D544" s="26"/>
      <c r="E544" s="26"/>
    </row>
    <row r="545" ht="15.75">
      <c r="A545" s="26"/>
    </row>
    <row r="546" ht="15.75">
      <c r="A546" s="26"/>
    </row>
    <row r="547" spans="1:5" ht="15.75">
      <c r="A547" s="26"/>
      <c r="B547" s="8"/>
      <c r="C547" s="8"/>
      <c r="D547" s="8"/>
      <c r="E547" s="8"/>
    </row>
    <row r="548" ht="15.75">
      <c r="A548" s="26"/>
    </row>
    <row r="549" ht="15.75">
      <c r="A549" s="26"/>
    </row>
    <row r="550" spans="1:5" ht="15.75">
      <c r="A550" s="26"/>
      <c r="B550" s="8"/>
      <c r="C550" s="8"/>
      <c r="D550" s="8"/>
      <c r="E550" s="8"/>
    </row>
    <row r="551" ht="15.75">
      <c r="A551" s="26"/>
    </row>
    <row r="554" ht="15.75">
      <c r="A554" s="8"/>
    </row>
    <row r="557" ht="15.75">
      <c r="A557" s="8"/>
    </row>
    <row r="558" spans="2:5" ht="15.75">
      <c r="B558" s="8"/>
      <c r="C558" s="8"/>
      <c r="D558" s="8"/>
      <c r="E558" s="8"/>
    </row>
    <row r="561" spans="2:5" ht="15.75">
      <c r="B561" s="32"/>
      <c r="C561" s="32"/>
      <c r="D561" s="32"/>
      <c r="E561" s="32"/>
    </row>
    <row r="562" spans="2:5" ht="15.75">
      <c r="B562" s="66"/>
      <c r="C562" s="66"/>
      <c r="D562" s="66"/>
      <c r="E562" s="66"/>
    </row>
    <row r="563" spans="2:5" ht="15.75">
      <c r="B563" s="26"/>
      <c r="C563" s="26"/>
      <c r="D563" s="26"/>
      <c r="E563" s="26"/>
    </row>
    <row r="564" spans="2:5" ht="15.75">
      <c r="B564" s="26"/>
      <c r="C564" s="26"/>
      <c r="D564" s="26"/>
      <c r="E564" s="26"/>
    </row>
    <row r="565" spans="1:5" ht="15.75">
      <c r="A565" s="8"/>
      <c r="B565" s="26"/>
      <c r="C565" s="26"/>
      <c r="D565" s="26"/>
      <c r="E565" s="26"/>
    </row>
    <row r="566" spans="2:5" ht="15.75">
      <c r="B566" s="26"/>
      <c r="C566" s="26"/>
      <c r="D566" s="26"/>
      <c r="E566" s="26"/>
    </row>
    <row r="567" spans="2:5" ht="15.75">
      <c r="B567" s="26"/>
      <c r="C567" s="26"/>
      <c r="D567" s="26"/>
      <c r="E567" s="26"/>
    </row>
    <row r="568" spans="1:5" ht="15.75">
      <c r="A568" s="32"/>
      <c r="B568" s="26"/>
      <c r="C568" s="26"/>
      <c r="D568" s="26"/>
      <c r="E568" s="26"/>
    </row>
    <row r="569" spans="1:5" ht="15.75">
      <c r="A569" s="6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26"/>
      <c r="B578" s="26"/>
      <c r="C578" s="26"/>
      <c r="D578" s="26"/>
      <c r="E578" s="26"/>
    </row>
    <row r="579" spans="1:5" ht="15.75">
      <c r="A579" s="26"/>
      <c r="B579" s="26"/>
      <c r="C579" s="26"/>
      <c r="D579" s="26"/>
      <c r="E579" s="2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spans="1:5" ht="15.75">
      <c r="A586" s="26"/>
      <c r="B586" s="26"/>
      <c r="C586" s="26"/>
      <c r="D586" s="26"/>
      <c r="E586" s="26"/>
    </row>
    <row r="587" spans="1:5" ht="15.75">
      <c r="A587" s="26"/>
      <c r="B587" s="26"/>
      <c r="C587" s="26"/>
      <c r="D587" s="26"/>
      <c r="E587" s="26"/>
    </row>
    <row r="588" spans="1:5" ht="15.75">
      <c r="A588" s="2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spans="1:5" ht="15.75">
      <c r="A593" s="26"/>
      <c r="B593" s="26"/>
      <c r="C593" s="26"/>
      <c r="D593" s="26"/>
      <c r="E593" s="26"/>
    </row>
    <row r="594" spans="1:5" ht="15.75">
      <c r="A594" s="26"/>
      <c r="B594" s="32"/>
      <c r="C594" s="32"/>
      <c r="D594" s="32"/>
      <c r="E594" s="32"/>
    </row>
    <row r="595" spans="1:5" ht="15.75">
      <c r="A595" s="26"/>
      <c r="B595" s="66"/>
      <c r="C595" s="66"/>
      <c r="D595" s="66"/>
      <c r="E595" s="6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26"/>
      <c r="C599" s="26"/>
      <c r="D599" s="26"/>
      <c r="E599" s="26"/>
    </row>
    <row r="600" spans="1:5" ht="15.75">
      <c r="A600" s="26"/>
      <c r="B600" s="26"/>
      <c r="C600" s="26"/>
      <c r="D600" s="26"/>
      <c r="E600" s="26"/>
    </row>
    <row r="601" spans="1:5" ht="15.75">
      <c r="A601" s="32"/>
      <c r="B601" s="26"/>
      <c r="C601" s="26"/>
      <c r="D601" s="26"/>
      <c r="E601" s="26"/>
    </row>
    <row r="602" spans="1:5" ht="15.75">
      <c r="A602" s="66"/>
      <c r="B602" s="26"/>
      <c r="C602" s="26"/>
      <c r="D602" s="26"/>
      <c r="E602" s="26"/>
    </row>
    <row r="603" spans="1:5" ht="15.75">
      <c r="A603" s="26"/>
      <c r="B603" s="32"/>
      <c r="C603" s="32"/>
      <c r="D603" s="32"/>
      <c r="E603" s="32"/>
    </row>
    <row r="604" spans="1:5" ht="15.75">
      <c r="A604" s="26"/>
      <c r="B604" s="66"/>
      <c r="C604" s="66"/>
      <c r="D604" s="66"/>
      <c r="E604" s="6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26"/>
      <c r="B608" s="26"/>
      <c r="C608" s="26"/>
      <c r="D608" s="26"/>
      <c r="E608" s="26"/>
    </row>
    <row r="609" ht="15.75">
      <c r="A609" s="26"/>
    </row>
    <row r="610" spans="1:5" ht="15.75">
      <c r="A610" s="32"/>
      <c r="B610" s="26"/>
      <c r="C610" s="26"/>
      <c r="D610" s="26"/>
      <c r="E610" s="26"/>
    </row>
    <row r="611" spans="1:5" ht="15.75">
      <c r="A611" s="6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26"/>
      <c r="B614" s="26"/>
      <c r="C614" s="26"/>
      <c r="D614" s="26"/>
      <c r="E614" s="26"/>
    </row>
    <row r="615" spans="1:5" ht="15.75">
      <c r="A615" s="26"/>
      <c r="B615" s="32"/>
      <c r="C615" s="32"/>
      <c r="D615" s="32"/>
      <c r="E615" s="32"/>
    </row>
    <row r="616" spans="2:5" ht="15.75">
      <c r="B616" s="66"/>
      <c r="C616" s="66"/>
      <c r="D616" s="66"/>
      <c r="E616" s="66"/>
    </row>
    <row r="617" spans="1:5" ht="15.75">
      <c r="A617" s="26"/>
      <c r="B617" s="26"/>
      <c r="C617" s="26"/>
      <c r="D617" s="26"/>
      <c r="E617" s="26"/>
    </row>
    <row r="618" spans="1:5" ht="15.75">
      <c r="A618" s="26"/>
      <c r="B618" s="26"/>
      <c r="C618" s="26"/>
      <c r="D618" s="26"/>
      <c r="E618" s="26"/>
    </row>
    <row r="619" spans="1:5" ht="15.75">
      <c r="A619" s="26"/>
      <c r="B619" s="26"/>
      <c r="C619" s="26"/>
      <c r="D619" s="26"/>
      <c r="E619" s="26"/>
    </row>
    <row r="620" spans="1:5" ht="15.75">
      <c r="A620" s="26"/>
      <c r="B620" s="26"/>
      <c r="C620" s="26"/>
      <c r="D620" s="26"/>
      <c r="E620" s="26"/>
    </row>
    <row r="621" spans="1:5" ht="15.75">
      <c r="A621" s="26"/>
      <c r="B621" s="26"/>
      <c r="C621" s="26"/>
      <c r="D621" s="26"/>
      <c r="E621" s="26"/>
    </row>
    <row r="622" spans="1:5" ht="15.75">
      <c r="A622" s="32"/>
      <c r="B622" s="26"/>
      <c r="C622" s="26"/>
      <c r="D622" s="26"/>
      <c r="E622" s="26"/>
    </row>
    <row r="623" spans="1:5" ht="15.75">
      <c r="A623" s="66"/>
      <c r="B623" s="26"/>
      <c r="C623" s="26"/>
      <c r="D623" s="26"/>
      <c r="E623" s="26"/>
    </row>
    <row r="624" spans="1:5" ht="15.75">
      <c r="A624" s="26"/>
      <c r="B624" s="32"/>
      <c r="C624" s="32"/>
      <c r="D624" s="32"/>
      <c r="E624" s="32"/>
    </row>
    <row r="625" spans="1:5" ht="15.75">
      <c r="A625" s="26"/>
      <c r="B625" s="66"/>
      <c r="C625" s="66"/>
      <c r="D625" s="66"/>
      <c r="E625" s="66"/>
    </row>
    <row r="626" spans="1:5" ht="15.75">
      <c r="A626" s="26"/>
      <c r="B626" s="26"/>
      <c r="C626" s="26"/>
      <c r="D626" s="26"/>
      <c r="E626" s="26"/>
    </row>
    <row r="627" spans="1:5" ht="15.75">
      <c r="A627" s="26"/>
      <c r="B627" s="26"/>
      <c r="C627" s="26"/>
      <c r="D627" s="26"/>
      <c r="E627" s="26"/>
    </row>
    <row r="628" spans="1:5" ht="15.75">
      <c r="A628" s="26"/>
      <c r="B628" s="26"/>
      <c r="C628" s="26"/>
      <c r="D628" s="26"/>
      <c r="E628" s="26"/>
    </row>
    <row r="629" spans="1:5" ht="15.75">
      <c r="A629" s="26"/>
      <c r="B629" s="26"/>
      <c r="C629" s="26"/>
      <c r="D629" s="26"/>
      <c r="E629" s="26"/>
    </row>
    <row r="630" spans="1:5" ht="15.75">
      <c r="A630" s="26"/>
      <c r="B630" s="26"/>
      <c r="C630" s="26"/>
      <c r="D630" s="26"/>
      <c r="E630" s="26"/>
    </row>
    <row r="631" spans="1:5" ht="15.75">
      <c r="A631" s="32"/>
      <c r="B631" s="26"/>
      <c r="C631" s="26"/>
      <c r="D631" s="26"/>
      <c r="E631" s="26"/>
    </row>
    <row r="632" spans="1:5" ht="15.75">
      <c r="A632" s="66"/>
      <c r="B632" s="26"/>
      <c r="C632" s="26"/>
      <c r="D632" s="26"/>
      <c r="E632" s="26"/>
    </row>
    <row r="633" spans="1:5" ht="15.75">
      <c r="A633" s="26"/>
      <c r="B633" s="32"/>
      <c r="C633" s="32"/>
      <c r="D633" s="32"/>
      <c r="E633" s="32"/>
    </row>
    <row r="634" spans="1:5" ht="15.75">
      <c r="A634" s="26"/>
      <c r="B634" s="66"/>
      <c r="C634" s="66"/>
      <c r="D634" s="66"/>
      <c r="E634" s="66"/>
    </row>
    <row r="635" ht="15.75">
      <c r="A635" s="26"/>
    </row>
    <row r="636" ht="15.75">
      <c r="A636" s="26"/>
    </row>
    <row r="637" ht="15.75">
      <c r="A637" s="26"/>
    </row>
    <row r="638" ht="15.75">
      <c r="A638" s="26"/>
    </row>
    <row r="639" ht="15.75">
      <c r="A639" s="26"/>
    </row>
    <row r="640" ht="15.75">
      <c r="A640" s="32"/>
    </row>
    <row r="641" ht="15.75">
      <c r="A641" s="66"/>
    </row>
    <row r="642" spans="2:5" ht="15.75">
      <c r="B642" s="10"/>
      <c r="C642" s="10"/>
      <c r="D642" s="10"/>
      <c r="E642" s="10"/>
    </row>
    <row r="643" spans="2:5" ht="15.75">
      <c r="B643" s="8"/>
      <c r="C643" s="8"/>
      <c r="D643" s="8"/>
      <c r="E643" s="8"/>
    </row>
    <row r="649" ht="15.75">
      <c r="A649" s="10"/>
    </row>
    <row r="650" ht="15.75">
      <c r="A650" s="8"/>
    </row>
    <row r="651" spans="2:5" ht="15.75">
      <c r="B651" s="10"/>
      <c r="C651" s="10"/>
      <c r="D651" s="10"/>
      <c r="E651" s="10"/>
    </row>
    <row r="652" spans="2:5" ht="15.75">
      <c r="B652" s="8"/>
      <c r="C652" s="8"/>
      <c r="D652" s="8"/>
      <c r="E652" s="8"/>
    </row>
    <row r="658" ht="15.75">
      <c r="A658" s="10"/>
    </row>
    <row r="659" ht="15.75">
      <c r="A659" s="8"/>
    </row>
    <row r="660" spans="2:5" ht="15.75">
      <c r="B660" s="10"/>
      <c r="C660" s="10"/>
      <c r="D660" s="10"/>
      <c r="E660" s="10"/>
    </row>
    <row r="661" spans="2:5" ht="15.75">
      <c r="B661" s="8"/>
      <c r="C661" s="8"/>
      <c r="D661" s="8"/>
      <c r="E661" s="8"/>
    </row>
    <row r="667" ht="15.75">
      <c r="A667" s="10"/>
    </row>
    <row r="668" ht="15.75">
      <c r="A668" s="8"/>
    </row>
    <row r="669" spans="2:5" ht="15.75">
      <c r="B669" s="10"/>
      <c r="C669" s="10"/>
      <c r="D669" s="10"/>
      <c r="E669" s="10"/>
    </row>
    <row r="670" spans="2:5" ht="15.75">
      <c r="B670" s="8"/>
      <c r="C670" s="8"/>
      <c r="D670" s="8"/>
      <c r="E670" s="8"/>
    </row>
    <row r="676" ht="15.75">
      <c r="A676" s="10"/>
    </row>
    <row r="677" ht="15.75">
      <c r="A677" s="8"/>
    </row>
    <row r="681" spans="2:5" ht="15.75">
      <c r="B681" s="10"/>
      <c r="C681" s="10"/>
      <c r="D681" s="10"/>
      <c r="E681" s="10"/>
    </row>
    <row r="682" spans="2:5" ht="15.75">
      <c r="B682" s="8"/>
      <c r="C682" s="8"/>
      <c r="D682" s="8"/>
      <c r="E682" s="8"/>
    </row>
    <row r="688" ht="15.75">
      <c r="A688" s="10"/>
    </row>
    <row r="689" ht="15.75">
      <c r="A689" s="8"/>
    </row>
    <row r="693" spans="2:5" ht="15.75">
      <c r="B693" s="10"/>
      <c r="C693" s="10"/>
      <c r="D693" s="10"/>
      <c r="E693" s="10"/>
    </row>
    <row r="694" spans="2:5" ht="15.75">
      <c r="B694" s="8"/>
      <c r="C694" s="8"/>
      <c r="D694" s="8"/>
      <c r="E694" s="8"/>
    </row>
    <row r="700" ht="15.75">
      <c r="A700" s="10"/>
    </row>
    <row r="701" ht="15.75">
      <c r="A701" s="8"/>
    </row>
    <row r="702" spans="2:5" ht="15.75">
      <c r="B702" s="10"/>
      <c r="C702" s="10"/>
      <c r="D702" s="10"/>
      <c r="E702" s="10"/>
    </row>
    <row r="703" spans="2:5" ht="15.75">
      <c r="B703" s="8"/>
      <c r="C703" s="8"/>
      <c r="D703" s="8"/>
      <c r="E703" s="8"/>
    </row>
    <row r="709" ht="15.75">
      <c r="A709" s="10"/>
    </row>
    <row r="710" ht="15.75">
      <c r="A710" s="8"/>
    </row>
    <row r="711" spans="2:5" ht="15.75">
      <c r="B711" s="10"/>
      <c r="C711" s="10"/>
      <c r="D711" s="10"/>
      <c r="E711" s="10"/>
    </row>
    <row r="712" spans="2:5" ht="15.75">
      <c r="B712" s="8"/>
      <c r="C712" s="8"/>
      <c r="D712" s="8"/>
      <c r="E712" s="8"/>
    </row>
    <row r="718" ht="15.75">
      <c r="A718" s="10"/>
    </row>
    <row r="719" ht="15.75">
      <c r="A719" s="8"/>
    </row>
    <row r="720" spans="2:5" ht="15.75">
      <c r="B720" s="10"/>
      <c r="C720" s="10"/>
      <c r="D720" s="10"/>
      <c r="E720" s="10"/>
    </row>
    <row r="721" spans="2:5" ht="15.75">
      <c r="B721" s="8"/>
      <c r="C721" s="8"/>
      <c r="D721" s="8"/>
      <c r="E721" s="8"/>
    </row>
    <row r="727" ht="15.75">
      <c r="A727" s="10"/>
    </row>
    <row r="728" ht="15.75">
      <c r="A728" s="8"/>
    </row>
    <row r="729" spans="2:5" ht="15.75">
      <c r="B729" s="10"/>
      <c r="C729" s="10"/>
      <c r="D729" s="10"/>
      <c r="E729" s="10"/>
    </row>
    <row r="730" spans="2:5" ht="15.75">
      <c r="B730" s="8"/>
      <c r="C730" s="8"/>
      <c r="D730" s="8"/>
      <c r="E730" s="8"/>
    </row>
    <row r="736" ht="15.75">
      <c r="A736" s="10"/>
    </row>
    <row r="737" ht="15.75">
      <c r="A737" s="8"/>
    </row>
    <row r="738" spans="2:5" ht="15.75">
      <c r="B738" s="10"/>
      <c r="C738" s="10"/>
      <c r="D738" s="10"/>
      <c r="E738" s="10"/>
    </row>
    <row r="739" spans="2:5" ht="15.75">
      <c r="B739" s="8"/>
      <c r="C739" s="8"/>
      <c r="D739" s="8"/>
      <c r="E739" s="8"/>
    </row>
    <row r="745" ht="15.75">
      <c r="A745" s="10"/>
    </row>
    <row r="746" ht="15.75">
      <c r="A746" s="8"/>
    </row>
    <row r="747" spans="2:5" ht="15.75">
      <c r="B747" s="10"/>
      <c r="C747" s="10"/>
      <c r="D747" s="10"/>
      <c r="E747" s="10"/>
    </row>
    <row r="748" spans="2:5" ht="15.75">
      <c r="B748" s="8"/>
      <c r="C748" s="8"/>
      <c r="D748" s="8"/>
      <c r="E748" s="8"/>
    </row>
    <row r="754" ht="15.75">
      <c r="A754" s="10"/>
    </row>
    <row r="755" ht="15.75">
      <c r="A755" s="8"/>
    </row>
    <row r="756" spans="2:5" ht="15.75">
      <c r="B756" s="10"/>
      <c r="C756" s="10"/>
      <c r="D756" s="10"/>
      <c r="E756" s="10"/>
    </row>
    <row r="757" spans="2:5" ht="15.75">
      <c r="B757" s="8"/>
      <c r="C757" s="8"/>
      <c r="D757" s="8"/>
      <c r="E757" s="8"/>
    </row>
    <row r="763" ht="15.75">
      <c r="A763" s="10"/>
    </row>
    <row r="764" ht="15.75">
      <c r="A764" s="8"/>
    </row>
    <row r="765" spans="2:5" ht="15.75">
      <c r="B765" s="10"/>
      <c r="C765" s="10"/>
      <c r="D765" s="10"/>
      <c r="E765" s="10"/>
    </row>
    <row r="766" spans="2:5" ht="15.75">
      <c r="B766" s="8"/>
      <c r="C766" s="8"/>
      <c r="D766" s="8"/>
      <c r="E766" s="8"/>
    </row>
    <row r="772" ht="15.75">
      <c r="A772" s="10"/>
    </row>
    <row r="773" ht="15.75">
      <c r="A773" s="8"/>
    </row>
    <row r="774" spans="2:5" ht="15.75">
      <c r="B774" s="10"/>
      <c r="C774" s="10"/>
      <c r="D774" s="10"/>
      <c r="E774" s="10"/>
    </row>
    <row r="775" spans="2:5" ht="15.75">
      <c r="B775" s="8"/>
      <c r="C775" s="8"/>
      <c r="D775" s="8"/>
      <c r="E775" s="8"/>
    </row>
    <row r="781" ht="15.75">
      <c r="A781" s="10"/>
    </row>
    <row r="782" ht="15.75">
      <c r="A782" s="8"/>
    </row>
    <row r="783" spans="2:5" ht="15.75">
      <c r="B783" s="10"/>
      <c r="C783" s="10"/>
      <c r="D783" s="10"/>
      <c r="E783" s="10"/>
    </row>
    <row r="784" spans="2:5" ht="15.75">
      <c r="B784" s="8"/>
      <c r="C784" s="8"/>
      <c r="D784" s="8"/>
      <c r="E784" s="8"/>
    </row>
    <row r="790" ht="15.75">
      <c r="A790" s="10"/>
    </row>
    <row r="791" ht="15.75">
      <c r="A791" s="8"/>
    </row>
    <row r="792" spans="2:5" ht="15.75">
      <c r="B792" s="10"/>
      <c r="C792" s="10"/>
      <c r="D792" s="10"/>
      <c r="E792" s="10"/>
    </row>
    <row r="793" spans="2:5" ht="15.75">
      <c r="B793" s="8"/>
      <c r="C793" s="8"/>
      <c r="D793" s="8"/>
      <c r="E793" s="8"/>
    </row>
    <row r="799" ht="15.75">
      <c r="A799" s="10"/>
    </row>
    <row r="800" ht="15.75">
      <c r="A800" s="8"/>
    </row>
    <row r="801" spans="2:5" ht="15.75">
      <c r="B801" s="10"/>
      <c r="C801" s="10"/>
      <c r="D801" s="10"/>
      <c r="E801" s="10"/>
    </row>
    <row r="802" spans="2:5" ht="15.75">
      <c r="B802" s="8"/>
      <c r="C802" s="8"/>
      <c r="D802" s="8"/>
      <c r="E802" s="8"/>
    </row>
    <row r="808" ht="15.75">
      <c r="A808" s="10"/>
    </row>
    <row r="809" ht="15.75">
      <c r="A809" s="8"/>
    </row>
    <row r="810" spans="2:5" ht="15.75">
      <c r="B810" s="10"/>
      <c r="C810" s="10"/>
      <c r="D810" s="10"/>
      <c r="E810" s="10"/>
    </row>
    <row r="811" spans="2:5" ht="15.75">
      <c r="B811" s="8"/>
      <c r="C811" s="8"/>
      <c r="D811" s="8"/>
      <c r="E811" s="8"/>
    </row>
    <row r="817" ht="15.75">
      <c r="A817" s="10"/>
    </row>
    <row r="818" ht="15.75">
      <c r="A818" s="8"/>
    </row>
    <row r="819" spans="2:5" ht="15.75">
      <c r="B819" s="10"/>
      <c r="C819" s="10"/>
      <c r="D819" s="10"/>
      <c r="E819" s="10"/>
    </row>
    <row r="820" spans="2:5" ht="15.75">
      <c r="B820" s="8"/>
      <c r="C820" s="8"/>
      <c r="D820" s="8"/>
      <c r="E820" s="8"/>
    </row>
    <row r="826" ht="15.75">
      <c r="A826" s="10"/>
    </row>
    <row r="827" ht="15.75">
      <c r="A827" s="8"/>
    </row>
    <row r="828" spans="2:5" ht="15.75">
      <c r="B828" s="10"/>
      <c r="C828" s="10"/>
      <c r="D828" s="10"/>
      <c r="E828" s="10"/>
    </row>
    <row r="829" spans="2:5" ht="15.75">
      <c r="B829" s="8"/>
      <c r="C829" s="8"/>
      <c r="D829" s="8"/>
      <c r="E829" s="8"/>
    </row>
    <row r="835" ht="15.75">
      <c r="A835" s="10"/>
    </row>
    <row r="836" ht="15.75">
      <c r="A836" s="8"/>
    </row>
    <row r="837" spans="2:5" ht="15.75">
      <c r="B837" s="10"/>
      <c r="C837" s="10"/>
      <c r="D837" s="10"/>
      <c r="E837" s="10"/>
    </row>
    <row r="838" spans="2:5" ht="15.75">
      <c r="B838" s="8"/>
      <c r="C838" s="8"/>
      <c r="D838" s="8"/>
      <c r="E838" s="8"/>
    </row>
    <row r="844" ht="15.75">
      <c r="A844" s="10"/>
    </row>
    <row r="845" ht="15.75">
      <c r="A845" s="8"/>
    </row>
    <row r="846" spans="2:5" ht="15.75">
      <c r="B846" s="10"/>
      <c r="C846" s="10"/>
      <c r="D846" s="10"/>
      <c r="E846" s="10"/>
    </row>
    <row r="847" spans="2:5" ht="15.75">
      <c r="B847" s="8"/>
      <c r="C847" s="8"/>
      <c r="D847" s="8"/>
      <c r="E847" s="8"/>
    </row>
    <row r="853" ht="15.75">
      <c r="A853" s="10"/>
    </row>
    <row r="854" ht="15.75">
      <c r="A854" s="8"/>
    </row>
    <row r="858" spans="2:5" ht="15.75">
      <c r="B858" s="10"/>
      <c r="C858" s="10"/>
      <c r="D858" s="10"/>
      <c r="E858" s="10"/>
    </row>
    <row r="859" spans="2:5" ht="15.75">
      <c r="B859" s="8"/>
      <c r="C859" s="8"/>
      <c r="D859" s="8"/>
      <c r="E859" s="8"/>
    </row>
    <row r="865" ht="15.75">
      <c r="A865" s="10"/>
    </row>
    <row r="866" ht="15.75">
      <c r="A866" s="8"/>
    </row>
    <row r="869" spans="2:5" ht="15.75">
      <c r="B869" s="10"/>
      <c r="C869" s="10"/>
      <c r="D869" s="10"/>
      <c r="E869" s="10"/>
    </row>
    <row r="870" spans="2:5" ht="15.75">
      <c r="B870" s="8"/>
      <c r="C870" s="8"/>
      <c r="D870" s="8"/>
      <c r="E870" s="8"/>
    </row>
    <row r="876" ht="15.75">
      <c r="A876" s="10"/>
    </row>
    <row r="877" ht="15.75">
      <c r="A877" s="8"/>
    </row>
    <row r="881" spans="2:5" ht="15.75">
      <c r="B881" s="10"/>
      <c r="C881" s="10"/>
      <c r="D881" s="10"/>
      <c r="E881" s="10"/>
    </row>
    <row r="882" spans="2:5" ht="15.75">
      <c r="B882" s="8"/>
      <c r="C882" s="8"/>
      <c r="D882" s="8"/>
      <c r="E882" s="8"/>
    </row>
    <row r="888" ht="15.75">
      <c r="A888" s="10"/>
    </row>
    <row r="889" ht="15.75">
      <c r="A889" s="8"/>
    </row>
    <row r="893" spans="2:5" ht="15.75">
      <c r="B893" s="10"/>
      <c r="C893" s="10"/>
      <c r="D893" s="10"/>
      <c r="E893" s="10"/>
    </row>
    <row r="894" spans="2:5" ht="15.75">
      <c r="B894" s="8"/>
      <c r="C894" s="8"/>
      <c r="D894" s="8"/>
      <c r="E894" s="8"/>
    </row>
    <row r="900" ht="15.75">
      <c r="A900" s="10"/>
    </row>
    <row r="901" ht="15.75">
      <c r="A901" s="8"/>
    </row>
    <row r="905" spans="2:5" ht="15.75">
      <c r="B905" s="10"/>
      <c r="C905" s="10"/>
      <c r="D905" s="10"/>
      <c r="E905" s="10"/>
    </row>
    <row r="906" spans="2:5" ht="15.75">
      <c r="B906" s="8"/>
      <c r="C906" s="8"/>
      <c r="D906" s="8"/>
      <c r="E906" s="8"/>
    </row>
    <row r="912" ht="15.75">
      <c r="A912" s="10"/>
    </row>
    <row r="913" ht="15.75">
      <c r="A913" s="8"/>
    </row>
    <row r="917" spans="2:5" ht="15.75">
      <c r="B917" s="10"/>
      <c r="C917" s="10"/>
      <c r="D917" s="10"/>
      <c r="E917" s="10"/>
    </row>
    <row r="918" spans="2:5" ht="15.75">
      <c r="B918" s="8"/>
      <c r="C918" s="8"/>
      <c r="D918" s="8"/>
      <c r="E918" s="8"/>
    </row>
    <row r="924" ht="15.75">
      <c r="A924" s="10"/>
    </row>
    <row r="925" ht="15.75">
      <c r="A925" s="8"/>
    </row>
    <row r="929" spans="2:5" ht="15.75">
      <c r="B929" s="10"/>
      <c r="C929" s="10"/>
      <c r="D929" s="10"/>
      <c r="E929" s="10"/>
    </row>
    <row r="930" spans="2:5" ht="15.75">
      <c r="B930" s="8"/>
      <c r="C930" s="8"/>
      <c r="D930" s="8"/>
      <c r="E930" s="8"/>
    </row>
    <row r="936" ht="15.75">
      <c r="A936" s="10"/>
    </row>
    <row r="937" ht="15.75">
      <c r="A937" s="8"/>
    </row>
    <row r="941" spans="2:5" ht="15.75">
      <c r="B941" s="10"/>
      <c r="C941" s="10"/>
      <c r="D941" s="10"/>
      <c r="E941" s="10"/>
    </row>
    <row r="942" spans="2:5" ht="15.75">
      <c r="B942" s="8"/>
      <c r="C942" s="8"/>
      <c r="D942" s="8"/>
      <c r="E942" s="8"/>
    </row>
    <row r="948" ht="15.75">
      <c r="A948" s="10"/>
    </row>
    <row r="949" ht="15.75">
      <c r="A949" s="8"/>
    </row>
    <row r="952" spans="2:5" ht="15.75">
      <c r="B952" s="10"/>
      <c r="C952" s="10"/>
      <c r="D952" s="10"/>
      <c r="E952" s="10"/>
    </row>
    <row r="953" spans="2:5" ht="15.75">
      <c r="B953" s="8"/>
      <c r="C953" s="8"/>
      <c r="D953" s="8"/>
      <c r="E953" s="8"/>
    </row>
    <row r="959" ht="15.75">
      <c r="A959" s="10"/>
    </row>
    <row r="960" ht="15.75">
      <c r="A960" s="8"/>
    </row>
    <row r="963" spans="2:5" ht="15.75">
      <c r="B963" s="10"/>
      <c r="C963" s="10"/>
      <c r="D963" s="10"/>
      <c r="E963" s="10"/>
    </row>
    <row r="964" spans="2:5" ht="15.75">
      <c r="B964" s="8"/>
      <c r="C964" s="8"/>
      <c r="D964" s="8"/>
      <c r="E964" s="8"/>
    </row>
    <row r="970" ht="15.75">
      <c r="A970" s="10"/>
    </row>
    <row r="971" ht="15.75">
      <c r="A971" s="8"/>
    </row>
    <row r="974" spans="2:5" ht="15.75">
      <c r="B974" s="10"/>
      <c r="C974" s="10"/>
      <c r="D974" s="10"/>
      <c r="E974" s="10"/>
    </row>
    <row r="975" spans="2:5" ht="15.75">
      <c r="B975" s="8"/>
      <c r="C975" s="8"/>
      <c r="D975" s="8"/>
      <c r="E975" s="8"/>
    </row>
    <row r="981" ht="15.75">
      <c r="A981" s="10"/>
    </row>
    <row r="982" ht="15.75">
      <c r="A982" s="8"/>
    </row>
    <row r="986" spans="2:5" ht="15.75">
      <c r="B986" s="10"/>
      <c r="C986" s="10"/>
      <c r="D986" s="10"/>
      <c r="E986" s="10"/>
    </row>
    <row r="987" spans="2:5" ht="15.75">
      <c r="B987" s="8"/>
      <c r="C987" s="8"/>
      <c r="D987" s="8"/>
      <c r="E987" s="8"/>
    </row>
    <row r="993" ht="15.75">
      <c r="A993" s="10"/>
    </row>
    <row r="994" ht="15.75">
      <c r="A994" s="8"/>
    </row>
    <row r="998" spans="2:5" ht="15.75">
      <c r="B998" s="10"/>
      <c r="C998" s="10"/>
      <c r="D998" s="10"/>
      <c r="E998" s="10"/>
    </row>
    <row r="999" spans="2:5" ht="15.75">
      <c r="B999" s="8"/>
      <c r="C999" s="8"/>
      <c r="D999" s="8"/>
      <c r="E999" s="8"/>
    </row>
    <row r="1005" ht="15.75">
      <c r="A1005" s="10"/>
    </row>
    <row r="1006" ht="15.75">
      <c r="A1006" s="8"/>
    </row>
    <row r="1010" spans="2:5" ht="15.75">
      <c r="B1010" s="10"/>
      <c r="C1010" s="10"/>
      <c r="D1010" s="10"/>
      <c r="E1010" s="10"/>
    </row>
    <row r="1011" spans="2:5" ht="15.75">
      <c r="B1011" s="8"/>
      <c r="C1011" s="8"/>
      <c r="D1011" s="8"/>
      <c r="E1011" s="8"/>
    </row>
    <row r="1017" ht="15.75">
      <c r="A1017" s="10"/>
    </row>
    <row r="1018" ht="15.75">
      <c r="A1018" s="8"/>
    </row>
    <row r="1019" spans="2:5" ht="15.75">
      <c r="B1019" s="10"/>
      <c r="C1019" s="10"/>
      <c r="D1019" s="10"/>
      <c r="E1019" s="10"/>
    </row>
    <row r="1020" spans="2:5" ht="15.75">
      <c r="B1020" s="8"/>
      <c r="C1020" s="8"/>
      <c r="D1020" s="8"/>
      <c r="E1020" s="8"/>
    </row>
    <row r="1026" ht="15.75">
      <c r="A1026" s="10"/>
    </row>
    <row r="1027" ht="15.75">
      <c r="A1027" s="8"/>
    </row>
    <row r="1030" spans="2:5" ht="15.75">
      <c r="B1030" s="10"/>
      <c r="C1030" s="10"/>
      <c r="D1030" s="10"/>
      <c r="E1030" s="10"/>
    </row>
    <row r="1031" spans="2:5" ht="15.75">
      <c r="B1031" s="8"/>
      <c r="C1031" s="8"/>
      <c r="D1031" s="8"/>
      <c r="E1031" s="8"/>
    </row>
    <row r="1037" ht="15.75">
      <c r="A1037" s="10"/>
    </row>
    <row r="1038" ht="15.75">
      <c r="A1038" s="8"/>
    </row>
    <row r="1042" spans="2:5" ht="15.75">
      <c r="B1042" s="10"/>
      <c r="C1042" s="10"/>
      <c r="D1042" s="10"/>
      <c r="E1042" s="10"/>
    </row>
    <row r="1043" spans="2:5" ht="15.75">
      <c r="B1043" s="8"/>
      <c r="C1043" s="8"/>
      <c r="D1043" s="8"/>
      <c r="E1043" s="8"/>
    </row>
    <row r="1049" ht="15.75">
      <c r="A1049" s="10"/>
    </row>
    <row r="1050" ht="15.75">
      <c r="A1050" s="8"/>
    </row>
    <row r="1054" spans="2:5" ht="15.75">
      <c r="B1054" s="10"/>
      <c r="C1054" s="10"/>
      <c r="D1054" s="10"/>
      <c r="E1054" s="10"/>
    </row>
    <row r="1055" spans="2:5" ht="15.75">
      <c r="B1055" s="8"/>
      <c r="C1055" s="8"/>
      <c r="D1055" s="8"/>
      <c r="E1055" s="8"/>
    </row>
    <row r="1061" ht="15.75">
      <c r="A1061" s="10"/>
    </row>
    <row r="1062" ht="15.75">
      <c r="A1062" s="8"/>
    </row>
    <row r="1066" spans="2:5" ht="15.75">
      <c r="B1066" s="10"/>
      <c r="C1066" s="10"/>
      <c r="D1066" s="10"/>
      <c r="E1066" s="10"/>
    </row>
    <row r="1067" spans="2:5" ht="15.75">
      <c r="B1067" s="8"/>
      <c r="C1067" s="8"/>
      <c r="D1067" s="8"/>
      <c r="E1067" s="8"/>
    </row>
    <row r="1073" ht="15.75">
      <c r="A1073" s="10"/>
    </row>
    <row r="1074" ht="15.75">
      <c r="A1074" s="8"/>
    </row>
    <row r="1078" spans="2:5" ht="15.75">
      <c r="B1078" s="10"/>
      <c r="C1078" s="10"/>
      <c r="D1078" s="10"/>
      <c r="E1078" s="10"/>
    </row>
    <row r="1085" ht="15.75">
      <c r="A1085" s="10"/>
    </row>
    <row r="1090" spans="2:5" ht="15.75">
      <c r="B1090" s="10"/>
      <c r="C1090" s="10"/>
      <c r="D1090" s="10"/>
      <c r="E1090" s="10"/>
    </row>
    <row r="1097" ht="15.75">
      <c r="A1097" s="10"/>
    </row>
    <row r="1102" spans="2:5" ht="15.75">
      <c r="B1102" s="10"/>
      <c r="C1102" s="10"/>
      <c r="D1102" s="10"/>
      <c r="E1102" s="10"/>
    </row>
    <row r="1109" ht="15.75">
      <c r="A1109" s="10"/>
    </row>
    <row r="1114" spans="2:5" ht="15.75">
      <c r="B1114" s="10"/>
      <c r="C1114" s="10"/>
      <c r="D1114" s="10"/>
      <c r="E1114" s="10"/>
    </row>
    <row r="1121" ht="15.75">
      <c r="A1121" s="10"/>
    </row>
    <row r="1122" spans="2:5" ht="15.75">
      <c r="B1122" s="10"/>
      <c r="C1122" s="10"/>
      <c r="D1122" s="10"/>
      <c r="E1122" s="10"/>
    </row>
    <row r="1129" ht="15.75">
      <c r="A1129" s="10"/>
    </row>
    <row r="1134" spans="2:5" ht="15.75">
      <c r="B1134" s="10"/>
      <c r="C1134" s="10"/>
      <c r="D1134" s="10"/>
      <c r="E1134" s="10"/>
    </row>
    <row r="1141" ht="15.75">
      <c r="A1141" s="10"/>
    </row>
    <row r="1146" spans="2:5" ht="15.75">
      <c r="B1146" s="10"/>
      <c r="C1146" s="10"/>
      <c r="D1146" s="10"/>
      <c r="E1146" s="10"/>
    </row>
    <row r="1153" ht="15.75">
      <c r="A1153" s="10"/>
    </row>
    <row r="1178" spans="2:5" ht="15.75">
      <c r="B1178" s="10"/>
      <c r="C1178" s="10"/>
      <c r="D1178" s="10"/>
      <c r="E1178" s="10"/>
    </row>
    <row r="1179" spans="2:5" ht="15.75">
      <c r="B1179" s="8"/>
      <c r="C1179" s="8"/>
      <c r="D1179" s="8"/>
      <c r="E1179" s="8"/>
    </row>
    <row r="1185" ht="15.75">
      <c r="A1185" s="10"/>
    </row>
    <row r="1186" ht="15.75">
      <c r="A1186" s="8"/>
    </row>
    <row r="1190" spans="2:5" ht="15.75">
      <c r="B1190" s="10"/>
      <c r="C1190" s="10"/>
      <c r="D1190" s="10"/>
      <c r="E1190" s="10"/>
    </row>
    <row r="1191" spans="2:5" ht="15.75">
      <c r="B1191" s="8"/>
      <c r="C1191" s="8"/>
      <c r="D1191" s="8"/>
      <c r="E1191" s="8"/>
    </row>
    <row r="1197" ht="15.75">
      <c r="A1197" s="10"/>
    </row>
    <row r="1198" ht="15.75">
      <c r="A1198" s="8"/>
    </row>
    <row r="1202" spans="2:5" ht="15.75">
      <c r="B1202" s="10"/>
      <c r="C1202" s="10"/>
      <c r="D1202" s="10"/>
      <c r="E1202" s="10"/>
    </row>
    <row r="1209" ht="15.75">
      <c r="A1209" s="10"/>
    </row>
    <row r="1215" spans="2:5" ht="15.75">
      <c r="B1215" s="8"/>
      <c r="C1215" s="8"/>
      <c r="D1215" s="8"/>
      <c r="E1215" s="8"/>
    </row>
    <row r="1216" spans="2:5" ht="15.75">
      <c r="B1216" s="8"/>
      <c r="C1216" s="8"/>
      <c r="D1216" s="8"/>
      <c r="E1216" s="8"/>
    </row>
    <row r="1217" spans="2:5" ht="15.75">
      <c r="B1217" s="8"/>
      <c r="C1217" s="8"/>
      <c r="D1217" s="8"/>
      <c r="E1217" s="8"/>
    </row>
    <row r="1218" spans="2:5" ht="15.75">
      <c r="B1218" s="8"/>
      <c r="C1218" s="8"/>
      <c r="D1218" s="8"/>
      <c r="E1218" s="8"/>
    </row>
    <row r="1219" spans="2:5" ht="15.75">
      <c r="B1219" s="8"/>
      <c r="C1219" s="8"/>
      <c r="D1219" s="8"/>
      <c r="E1219" s="8"/>
    </row>
    <row r="1222" ht="15.75">
      <c r="A1222" s="8"/>
    </row>
    <row r="1223" ht="15.75">
      <c r="A1223" s="8"/>
    </row>
    <row r="1224" ht="15.75">
      <c r="A1224" s="8"/>
    </row>
    <row r="1225" ht="15.75">
      <c r="A1225" s="8"/>
    </row>
    <row r="1226" ht="15.75">
      <c r="A1226" s="8"/>
    </row>
    <row r="1237" spans="2:5" ht="15.75">
      <c r="B1237" s="10"/>
      <c r="C1237" s="10"/>
      <c r="D1237" s="10"/>
      <c r="E1237" s="10"/>
    </row>
    <row r="1238" spans="2:5" ht="15.75">
      <c r="B1238" s="8"/>
      <c r="C1238" s="8"/>
      <c r="D1238" s="8"/>
      <c r="E1238" s="8"/>
    </row>
    <row r="1242" spans="2:5" ht="15.75">
      <c r="B1242" s="10"/>
      <c r="C1242" s="10"/>
      <c r="D1242" s="10"/>
      <c r="E1242" s="10"/>
    </row>
    <row r="1243" spans="2:5" ht="15.75">
      <c r="B1243" s="10"/>
      <c r="C1243" s="10"/>
      <c r="D1243" s="10"/>
      <c r="E1243" s="10"/>
    </row>
    <row r="1244" ht="15.75">
      <c r="A1244" s="10"/>
    </row>
    <row r="1245" ht="15.75">
      <c r="A1245" s="8"/>
    </row>
    <row r="1247" spans="2:5" ht="15.75">
      <c r="B1247" s="10"/>
      <c r="C1247" s="10"/>
      <c r="D1247" s="10"/>
      <c r="E1247" s="10"/>
    </row>
    <row r="1249" ht="15.75">
      <c r="A1249" s="10"/>
    </row>
    <row r="1250" ht="15.75">
      <c r="A1250" s="10"/>
    </row>
    <row r="1252" spans="2:5" ht="15.75">
      <c r="B1252" s="10"/>
      <c r="C1252" s="10"/>
      <c r="D1252" s="10"/>
      <c r="E1252" s="10"/>
    </row>
    <row r="1254" ht="15.75">
      <c r="A1254" s="10"/>
    </row>
    <row r="1259" spans="1:5" ht="15.75">
      <c r="A1259" s="10"/>
      <c r="B1259" s="10"/>
      <c r="C1259" s="10"/>
      <c r="D1259" s="10"/>
      <c r="E1259" s="10"/>
    </row>
    <row r="1264" spans="2:5" ht="15.75">
      <c r="B1264" s="10"/>
      <c r="C1264" s="10"/>
      <c r="D1264" s="10"/>
      <c r="E1264" s="10"/>
    </row>
    <row r="1266" ht="15.75">
      <c r="A1266" s="10"/>
    </row>
    <row r="1271" ht="15.75">
      <c r="A1271" s="10"/>
    </row>
    <row r="1273" spans="2:5" ht="15.75">
      <c r="B1273" s="10"/>
      <c r="C1273" s="10"/>
      <c r="D1273" s="10"/>
      <c r="E1273" s="10"/>
    </row>
    <row r="1280" spans="1:5" ht="15.75">
      <c r="A1280" s="10"/>
      <c r="B1280" s="10"/>
      <c r="C1280" s="10"/>
      <c r="D1280" s="10"/>
      <c r="E1280" s="10"/>
    </row>
    <row r="1281" spans="2:5" ht="15.75">
      <c r="B1281" s="8"/>
      <c r="C1281" s="8"/>
      <c r="D1281" s="8"/>
      <c r="E1281" s="8"/>
    </row>
    <row r="1285" spans="2:5" ht="15.75">
      <c r="B1285" s="10"/>
      <c r="C1285" s="10"/>
      <c r="D1285" s="10"/>
      <c r="E1285" s="10"/>
    </row>
    <row r="1286" spans="2:5" ht="15.75">
      <c r="B1286" s="8"/>
      <c r="C1286" s="8"/>
      <c r="D1286" s="8"/>
      <c r="E1286" s="8"/>
    </row>
    <row r="1287" ht="15.75">
      <c r="A1287" s="10"/>
    </row>
    <row r="1288" ht="15.75">
      <c r="A1288" s="8"/>
    </row>
    <row r="1290" spans="2:5" ht="15.75">
      <c r="B1290" s="10"/>
      <c r="C1290" s="10"/>
      <c r="D1290" s="10"/>
      <c r="E1290" s="10"/>
    </row>
    <row r="1291" spans="2:5" ht="15.75">
      <c r="B1291" s="8"/>
      <c r="C1291" s="8"/>
      <c r="D1291" s="8"/>
      <c r="E1291" s="8"/>
    </row>
    <row r="1292" ht="15.75">
      <c r="A1292" s="10"/>
    </row>
    <row r="1293" ht="15.75">
      <c r="A1293" s="8"/>
    </row>
    <row r="1295" spans="2:5" ht="15.75">
      <c r="B1295" s="10"/>
      <c r="C1295" s="10"/>
      <c r="D1295" s="10"/>
      <c r="E1295" s="10"/>
    </row>
    <row r="1297" ht="15.75">
      <c r="A1297" s="10"/>
    </row>
    <row r="1298" ht="15.75">
      <c r="A1298" s="8"/>
    </row>
    <row r="1302" ht="15.75">
      <c r="A1302" s="10"/>
    </row>
    <row r="1350" spans="2:5" ht="15.75">
      <c r="B1350" s="8"/>
      <c r="C1350" s="8"/>
      <c r="D1350" s="8"/>
      <c r="E1350" s="8"/>
    </row>
    <row r="1357" ht="15.75">
      <c r="A1357" s="8"/>
    </row>
    <row r="1430" spans="2:5" ht="15.75">
      <c r="B1430" s="118"/>
      <c r="C1430" s="118"/>
      <c r="D1430" s="118"/>
      <c r="E1430" s="118"/>
    </row>
    <row r="1431" spans="2:5" ht="15.75">
      <c r="B1431" s="118"/>
      <c r="C1431" s="118"/>
      <c r="D1431" s="118"/>
      <c r="E1431" s="118"/>
    </row>
    <row r="1432" spans="2:5" ht="15.75">
      <c r="B1432" s="118"/>
      <c r="C1432" s="118"/>
      <c r="D1432" s="118"/>
      <c r="E1432" s="118"/>
    </row>
    <row r="1433" spans="2:5" ht="15.75">
      <c r="B1433" s="118"/>
      <c r="C1433" s="118"/>
      <c r="D1433" s="118"/>
      <c r="E1433" s="118"/>
    </row>
    <row r="1434" spans="2:5" ht="15.75">
      <c r="B1434" s="118"/>
      <c r="C1434" s="118"/>
      <c r="D1434" s="118"/>
      <c r="E1434" s="118"/>
    </row>
    <row r="1435" spans="2:5" ht="15.75">
      <c r="B1435" s="118"/>
      <c r="C1435" s="118"/>
      <c r="D1435" s="118"/>
      <c r="E1435" s="118"/>
    </row>
    <row r="1436" spans="2:5" ht="15.75">
      <c r="B1436" s="118"/>
      <c r="C1436" s="118"/>
      <c r="D1436" s="118"/>
      <c r="E1436" s="118"/>
    </row>
    <row r="1437" spans="1:5" ht="15.75">
      <c r="A1437" s="118"/>
      <c r="B1437" s="118"/>
      <c r="C1437" s="118"/>
      <c r="D1437" s="118"/>
      <c r="E1437" s="118"/>
    </row>
    <row r="1438" spans="1:5" ht="15.75">
      <c r="A1438" s="118"/>
      <c r="B1438" s="118"/>
      <c r="C1438" s="118"/>
      <c r="D1438" s="118"/>
      <c r="E1438" s="118"/>
    </row>
    <row r="1439" spans="1:5" ht="15.75">
      <c r="A1439" s="118"/>
      <c r="B1439" s="118"/>
      <c r="C1439" s="118"/>
      <c r="D1439" s="118"/>
      <c r="E1439" s="118"/>
    </row>
    <row r="1440" spans="1:5" ht="15.75">
      <c r="A1440" s="118"/>
      <c r="B1440" s="118"/>
      <c r="C1440" s="118"/>
      <c r="D1440" s="118"/>
      <c r="E1440" s="118"/>
    </row>
    <row r="1441" ht="15.75">
      <c r="A1441" s="118"/>
    </row>
    <row r="1442" ht="15.75">
      <c r="A1442" s="118"/>
    </row>
    <row r="1443" spans="1:5" ht="15.75">
      <c r="A1443" s="118"/>
      <c r="B1443" s="8"/>
      <c r="C1443" s="8"/>
      <c r="D1443" s="8"/>
      <c r="E1443" s="8"/>
    </row>
    <row r="1444" ht="15.75">
      <c r="A1444" s="118"/>
    </row>
    <row r="1445" spans="1:5" ht="15.75">
      <c r="A1445" s="118"/>
      <c r="B1445" s="8"/>
      <c r="C1445" s="8"/>
      <c r="D1445" s="8"/>
      <c r="E1445" s="8"/>
    </row>
    <row r="1446" ht="15.75">
      <c r="A1446" s="118"/>
    </row>
    <row r="1447" spans="1:5" ht="15.75">
      <c r="A1447" s="118"/>
      <c r="B1447" s="8"/>
      <c r="C1447" s="8"/>
      <c r="D1447" s="8"/>
      <c r="E1447" s="8"/>
    </row>
    <row r="1450" ht="15.75">
      <c r="A1450" s="8"/>
    </row>
    <row r="1452" ht="15.75">
      <c r="A1452" s="8"/>
    </row>
    <row r="1454" ht="15.75">
      <c r="A1454" s="8"/>
    </row>
  </sheetData>
  <sheetProtection/>
  <mergeCells count="3">
    <mergeCell ref="A8:F8"/>
    <mergeCell ref="A9:F9"/>
    <mergeCell ref="C4:D4"/>
  </mergeCells>
  <printOptions/>
  <pageMargins left="0.1968503937007874" right="0.2362204724409449" top="0.5511811023622047" bottom="0.5118110236220472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2014-05-06T06:34:45Z</cp:lastPrinted>
  <dcterms:created xsi:type="dcterms:W3CDTF">1996-10-14T23:33:28Z</dcterms:created>
  <dcterms:modified xsi:type="dcterms:W3CDTF">2014-11-18T13:07:47Z</dcterms:modified>
  <cp:category/>
  <cp:version/>
  <cp:contentType/>
  <cp:contentStatus/>
</cp:coreProperties>
</file>