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5621"/>
</workbook>
</file>

<file path=xl/calcChain.xml><?xml version="1.0" encoding="utf-8"?>
<calcChain xmlns="http://schemas.openxmlformats.org/spreadsheetml/2006/main">
  <c r="G99" i="12" l="1"/>
  <c r="H99" i="12"/>
  <c r="F99" i="12"/>
  <c r="G21" i="12" l="1"/>
  <c r="F17" i="12" l="1"/>
  <c r="F18" i="12"/>
  <c r="H21" i="12" l="1"/>
  <c r="F21" i="12"/>
  <c r="G62" i="12"/>
  <c r="F54" i="12"/>
  <c r="H106" i="12"/>
  <c r="G106" i="12"/>
  <c r="F106" i="12"/>
  <c r="H94" i="12"/>
  <c r="G94" i="12"/>
  <c r="F94" i="12"/>
  <c r="H80" i="12"/>
  <c r="G80" i="12"/>
  <c r="F80" i="12"/>
  <c r="H62" i="12"/>
  <c r="F62" i="12"/>
  <c r="H88" i="12"/>
  <c r="H58" i="12"/>
  <c r="H54" i="12"/>
  <c r="H38" i="12"/>
  <c r="H37" i="12" s="1"/>
  <c r="H19" i="12"/>
  <c r="G88" i="12"/>
  <c r="G58" i="12"/>
  <c r="G54" i="12"/>
  <c r="G38" i="12"/>
  <c r="G37" i="12" s="1"/>
  <c r="G19" i="12"/>
  <c r="H79" i="12" l="1"/>
  <c r="H53" i="12" s="1"/>
  <c r="G79" i="12"/>
  <c r="G53" i="12" s="1"/>
  <c r="G18" i="12"/>
  <c r="G17" i="12" s="1"/>
  <c r="H18" i="12"/>
  <c r="H17" i="12" s="1"/>
  <c r="H108" i="12" l="1"/>
  <c r="G108" i="12"/>
  <c r="F88" i="12"/>
  <c r="F79" i="12" s="1"/>
  <c r="F58" i="12" l="1"/>
  <c r="F53" i="12" s="1"/>
  <c r="F108" i="12" s="1"/>
  <c r="F38" i="12" l="1"/>
  <c r="F19" i="12" l="1"/>
  <c r="F37" i="12" l="1"/>
</calcChain>
</file>

<file path=xl/sharedStrings.xml><?xml version="1.0" encoding="utf-8"?>
<sst xmlns="http://schemas.openxmlformats.org/spreadsheetml/2006/main" count="468" uniqueCount="189">
  <si>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</si>
  <si>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</si>
  <si>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</si>
  <si>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</si>
  <si>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</si>
  <si>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</si>
  <si>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</si>
  <si>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</si>
  <si>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</si>
  <si>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</si>
  <si>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</si>
  <si>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</si>
  <si>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</si>
  <si>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</si>
  <si>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</si>
  <si>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</si>
  <si>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</si>
  <si>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</si>
  <si>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</si>
  <si>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</si>
  <si>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</si>
  <si>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</si>
  <si>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</si>
  <si>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</si>
  <si>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</si>
  <si>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</si>
  <si>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</si>
  <si>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</si>
  <si>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</si>
  <si>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</si>
  <si>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</si>
  <si>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</si>
  <si>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</si>
  <si>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</si>
  <si>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</si>
  <si>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</si>
  <si>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</si>
  <si>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</si>
  <si>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</si>
  <si>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</si>
  <si>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</si>
  <si>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</si>
  <si>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</si>
  <si>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</si>
  <si>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</si>
  <si>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</si>
  <si>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</si>
  <si>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</si>
  <si>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</si>
  <si>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</si>
  <si>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</si>
  <si>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</si>
  <si>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</si>
  <si>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</si>
  <si>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</si>
  <si>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</si>
  <si>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</si>
  <si>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</si>
  <si>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</si>
  <si>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</si>
  <si>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</si>
  <si>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</si>
  <si>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</si>
  <si>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</si>
  <si>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</si>
  <si>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</si>
  <si>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</si>
  <si>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</si>
  <si>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</si>
  <si>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</si>
  <si>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</si>
  <si>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</si>
  <si>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</si>
  <si>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</si>
  <si>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</si>
  <si>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</si>
  <si>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</si>
  <si>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</si>
  <si>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</si>
  <si>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</si>
  <si>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</si>
  <si>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</si>
  <si>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</si>
  <si>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</si>
  <si>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</si>
  <si>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</si>
  <si>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</si>
  <si>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</si>
  <si>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</si>
  <si>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</si>
  <si>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</si>
  <si>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</si>
  <si>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</si>
  <si>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</si>
  <si>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</si>
  <si>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</si>
  <si>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</si>
  <si>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</si>
  <si>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</si>
  <si>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</si>
  <si>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</si>
  <si>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</si>
  <si>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</si>
  <si>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</si>
  <si>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</si>
  <si>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</si>
  <si>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</si>
  <si>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</si>
  <si>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</si>
  <si>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6290013050</t>
  </si>
  <si>
    <t>6170071340</t>
  </si>
  <si>
    <t>71.3.11.74390</t>
  </si>
  <si>
    <t>71.3.11.$4390</t>
  </si>
  <si>
    <t>71.3.11.70880</t>
  </si>
  <si>
    <t>71.3.11S0880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</si>
  <si>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</si>
  <si>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</si>
  <si>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</si>
  <si>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</si>
  <si>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</si>
  <si>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</si>
  <si>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</si>
  <si>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</si>
  <si>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</si>
  <si>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</si>
  <si>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4.4.Иные выплаты персоналу казенных учреждений</t>
  </si>
  <si>
    <t>3.7.Мероприятия по борьбе с борщевиком Сосновского</t>
  </si>
  <si>
    <t>71.3.11.74310</t>
  </si>
  <si>
    <t>71.3.11.S4310</t>
  </si>
  <si>
    <t>3.9.Реализация областного закона 42-оз</t>
  </si>
  <si>
    <t>3.14.Реализация областного закона 95-оз</t>
  </si>
  <si>
    <t>71.3.11.70140</t>
  </si>
  <si>
    <t>71.3.11.S0140</t>
  </si>
  <si>
    <t>НАЦИОНАЛЬНАЯ ОБОРОНА</t>
  </si>
  <si>
    <t>0203</t>
  </si>
  <si>
    <t>6290051180</t>
  </si>
  <si>
    <t>71.4.11.70360</t>
  </si>
  <si>
    <t>6290017110</t>
  </si>
  <si>
    <t>2019 Прогнозируемый год</t>
  </si>
  <si>
    <t>2020 Прогнозируемый год</t>
  </si>
  <si>
    <t>2018 Прогнозируемый год</t>
  </si>
  <si>
    <t>1.2 Комплексные кадастровые работы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</si>
  <si>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</si>
  <si>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</si>
  <si>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</si>
  <si>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</si>
  <si>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</si>
  <si>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>3.8.Мероприятия по борьбе с борщевиком Сосновского</t>
  </si>
  <si>
    <t>3.10.Реализация областного закона 42-оз</t>
  </si>
  <si>
    <t>3.11.Строительство и содержание автомобильных дорог и инженерных сооружений на них в границах муниципальных образований</t>
  </si>
  <si>
    <t>3.12. Капитальный ремонт и ремонт автомобильных дорог общего пользования местного значения</t>
  </si>
  <si>
    <t>3.13. Прочая закупка товаров, работ и услуг для обеспечения государственных (муниципальных) нужд</t>
  </si>
  <si>
    <t>3.15.Реализация областного закона 95-оз</t>
  </si>
  <si>
    <t>3.16. Мероприятия по организации и содержанию мест захоронений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</si>
  <si>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</si>
  <si>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</si>
  <si>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4.3. Мероприятия в области информационно-коммуникационных технологий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</si>
  <si>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</si>
  <si>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</si>
  <si>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</si>
  <si>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</si>
  <si>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</si>
  <si>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</si>
  <si>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</si>
  <si>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>4.12.Иные выплаты персоналу казенных учреждений</t>
  </si>
  <si>
    <t>4.13.Проведение культурно-массовых мероприятий к праздничным и памятным датам</t>
  </si>
  <si>
    <t>4.15.Взносы по обязательному социальному страхованию на выплаты по оплате труда работников и иные выплаты работникам казенных учреждений</t>
  </si>
  <si>
    <t>4.14.Фонд оплаты труда казенных учреждений(субсидии)</t>
  </si>
  <si>
    <t>Субсидии на обеспечение стимулирующих выплат работникам учреждений культуры</t>
  </si>
  <si>
    <t>4.16.Проведение мероприятий в области спорта и физической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</si>
  <si>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</si>
  <si>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6.1. Мероприятия в области благоустройства в рамках подпрограммы</t>
  </si>
  <si>
    <t>0700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</si>
  <si>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2018-2020 гг</t>
  </si>
  <si>
    <t>3.2.Перечисление ежемесячных взносов в фонд капитального ремонта</t>
  </si>
  <si>
    <t>Спорт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</si>
  <si>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</si>
  <si>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</si>
  <si>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</si>
  <si>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от __.___.2017 г. №___</t>
  </si>
  <si>
    <t>Комплексные меры по профилактике и безопасности несовершеннолетних</t>
  </si>
  <si>
    <t>5.1 Фонд оплаты труда временно олпачиваемых рабочих мест в рамках подпрограммы</t>
  </si>
  <si>
    <t>71.5.11.15660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</si>
  <si>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</si>
  <si>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</si>
  <si>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5.4. Комплексные меры по профилактике и безопасности несовершеннолетних</t>
  </si>
  <si>
    <t>5.5. Взносы по обязательному страхованию на выплаты по оплате труда работникам казенных учреждений</t>
  </si>
  <si>
    <t>71.4.11.15340</t>
  </si>
  <si>
    <t>6170011040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</si>
</sst>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4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0"/>
  <sheetViews>
    <sheetView tabSelected="1" topLeftCell="A103" workbookViewId="0">
      <selection activeCell="D25" sqref="D25"/>
    </sheetView>
  </sheetViews>
  <sheetFormatPr defaultColWidth="8.88671875" defaultRowHeight="13.2" x14ac:dyDescent="0.25"/>
  <cols>
    <col min="1" max="1" width="40.6640625" customWidth="1"/>
    <col min="2" max="2" width="10" customWidth="1"/>
    <col min="3" max="4" width="10.6640625" customWidth="1"/>
    <col min="5" max="5" width="8" customWidth="1"/>
    <col min="6" max="6" width="15.44140625" customWidth="1"/>
    <col min="7" max="32" width="15.6640625" customWidth="1"/>
  </cols>
  <sheetData>
    <row r="2" spans="1:8" x14ac:dyDescent="0.25">
      <c r="D2" s="10" t="s">
        <v>52</v>
      </c>
    </row>
    <row r="3" spans="1:8" x14ac:dyDescent="0.25">
      <c r="D3" t="s">
        <v>50</v>
      </c>
    </row>
    <row r="4" spans="1:8" x14ac:dyDescent="0.25">
      <c r="A4" s="14"/>
      <c r="D4" t="s">
        <v>51</v>
      </c>
    </row>
    <row r="5" spans="1:8" ht="11.25" customHeight="1" x14ac:dyDescent="0.25">
      <c r="A5" s="15"/>
      <c r="B5" s="4"/>
      <c r="C5" s="4"/>
      <c r="D5" s="16" t="s">
        <v>179</v>
      </c>
      <c r="E5" s="4"/>
      <c r="F5" s="16"/>
    </row>
    <row r="6" spans="1:8" x14ac:dyDescent="0.25">
      <c r="A6" s="14"/>
      <c r="B6" s="5"/>
      <c r="C6" s="5"/>
      <c r="D6" s="5"/>
      <c r="E6" s="5"/>
      <c r="F6" s="5"/>
    </row>
    <row r="7" spans="1:8" ht="11.25" customHeight="1" x14ac:dyDescent="0.25"/>
    <row r="8" spans="1:8" ht="6" hidden="1" customHeight="1" x14ac:dyDescent="0.25"/>
    <row r="9" spans="1:8" ht="15.6" hidden="1" x14ac:dyDescent="0.25">
      <c r="A9" s="52"/>
      <c r="B9" s="52"/>
      <c r="C9" s="52"/>
      <c r="D9" s="52"/>
      <c r="E9" s="52"/>
      <c r="F9" s="52"/>
    </row>
    <row r="10" spans="1:8" ht="13.5" customHeight="1" x14ac:dyDescent="0.25">
      <c r="A10" s="57" t="s">
        <v>173</v>
      </c>
      <c r="B10" s="57"/>
      <c r="C10" s="57"/>
      <c r="D10" s="57"/>
      <c r="E10" s="57"/>
      <c r="F10" s="57"/>
    </row>
    <row r="11" spans="1:8" ht="33" customHeight="1" x14ac:dyDescent="0.25">
      <c r="A11" s="57"/>
      <c r="B11" s="57"/>
      <c r="C11" s="57"/>
      <c r="D11" s="57"/>
      <c r="E11" s="57"/>
      <c r="F11" s="57"/>
    </row>
    <row r="12" spans="1:8" ht="15.75" customHeight="1" x14ac:dyDescent="0.25">
      <c r="A12" s="20"/>
      <c r="B12" s="18"/>
      <c r="C12" s="6"/>
      <c r="D12" s="6"/>
      <c r="E12" s="6"/>
      <c r="F12" s="6"/>
    </row>
    <row r="13" spans="1:8" ht="13.5" customHeight="1" x14ac:dyDescent="0.25">
      <c r="A13" s="20"/>
      <c r="B13" s="9" t="s">
        <v>11</v>
      </c>
      <c r="C13" s="10"/>
      <c r="D13" s="10"/>
      <c r="E13" s="10"/>
      <c r="F13" s="10"/>
    </row>
    <row r="14" spans="1:8" ht="12.75" customHeight="1" x14ac:dyDescent="0.25">
      <c r="A14" s="50" t="s">
        <v>12</v>
      </c>
      <c r="B14" s="54" t="s">
        <v>6</v>
      </c>
      <c r="C14" s="55"/>
      <c r="D14" s="55"/>
      <c r="E14" s="56"/>
      <c r="F14" s="50" t="s">
        <v>140</v>
      </c>
      <c r="G14" s="50" t="s">
        <v>138</v>
      </c>
      <c r="H14" s="50" t="s">
        <v>139</v>
      </c>
    </row>
    <row r="15" spans="1:8" ht="28.5" customHeight="1" x14ac:dyDescent="0.25">
      <c r="A15" s="53"/>
      <c r="B15" s="2" t="s">
        <v>7</v>
      </c>
      <c r="C15" s="2" t="s">
        <v>10</v>
      </c>
      <c r="D15" s="2" t="s">
        <v>9</v>
      </c>
      <c r="E15" s="2" t="s">
        <v>8</v>
      </c>
      <c r="F15" s="51"/>
      <c r="G15" s="51"/>
      <c r="H15" s="51"/>
    </row>
    <row r="16" spans="1:8" x14ac:dyDescent="0.25">
      <c r="A16" s="1" t="s">
        <v>0</v>
      </c>
      <c r="B16" s="1" t="s">
        <v>1</v>
      </c>
      <c r="C16" s="1" t="s">
        <v>2</v>
      </c>
      <c r="D16" s="1" t="s">
        <v>5</v>
      </c>
      <c r="E16" s="1" t="s">
        <v>3</v>
      </c>
      <c r="F16" s="1" t="s">
        <v>4</v>
      </c>
      <c r="G16" s="1" t="s">
        <v>4</v>
      </c>
      <c r="H16" s="1" t="s">
        <v>4</v>
      </c>
    </row>
    <row r="17" spans="1:8" x14ac:dyDescent="0.25">
      <c r="A17" s="47" t="s">
        <v>53</v>
      </c>
      <c r="B17" s="39" t="s">
        <v>14</v>
      </c>
      <c r="C17" s="39" t="s">
        <v>13</v>
      </c>
      <c r="D17" s="39" t="s">
        <v>3</v>
      </c>
      <c r="E17" s="39" t="s">
        <v>13</v>
      </c>
      <c r="F17" s="48">
        <f>F18+F51+F47</f>
        <v>14626.27</v>
      </c>
      <c r="G17" s="48">
        <f>G18+G51+G47</f>
        <v>15513.27</v>
      </c>
      <c r="H17" s="48">
        <f>H18+H51+H47</f>
        <v>16393.27</v>
      </c>
    </row>
    <row r="18" spans="1:8" x14ac:dyDescent="0.25">
      <c r="A18" s="38" t="s">
        <v>16</v>
      </c>
      <c r="B18" s="39" t="s">
        <v>14</v>
      </c>
      <c r="C18" s="39" t="s">
        <v>15</v>
      </c>
      <c r="D18" s="39"/>
      <c r="E18" s="39" t="s">
        <v>13</v>
      </c>
      <c r="F18" s="40">
        <f>+F34+F19+F21+F37</f>
        <v>13912.57</v>
      </c>
      <c r="G18" s="40">
        <f>+G34+G19+G21+G37</f>
        <v>14799.57</v>
      </c>
      <c r="H18" s="40">
        <f>+H34+H19+H21+H37</f>
        <v>15679.57</v>
      </c>
    </row>
    <row r="19" spans="1:8" ht="40.799999999999997" x14ac:dyDescent="0.25">
      <c r="A19" s="12" t="s">
        <v>18</v>
      </c>
      <c r="B19" s="29" t="s">
        <v>14</v>
      </c>
      <c r="C19" s="29" t="s">
        <v>17</v>
      </c>
      <c r="D19" s="29" t="s">
        <v>79</v>
      </c>
      <c r="E19" s="11" t="s">
        <v>19</v>
      </c>
      <c r="F19" s="13">
        <f>+F20</f>
        <v>300</v>
      </c>
      <c r="G19" s="13">
        <f>+G20</f>
        <v>300</v>
      </c>
      <c r="H19" s="13">
        <f>+H20</f>
        <v>300</v>
      </c>
    </row>
    <row r="20" spans="1:8" ht="40.799999999999997" x14ac:dyDescent="0.25">
      <c r="A20" s="19" t="s">
        <v>20</v>
      </c>
      <c r="B20" s="32" t="s">
        <v>14</v>
      </c>
      <c r="C20" s="32" t="s">
        <v>17</v>
      </c>
      <c r="D20" s="30" t="s">
        <v>78</v>
      </c>
      <c r="E20" s="17" t="s">
        <v>19</v>
      </c>
      <c r="F20" s="8">
        <v>300</v>
      </c>
      <c r="G20" s="8">
        <v>300</v>
      </c>
      <c r="H20" s="8">
        <v>300</v>
      </c>
    </row>
    <row r="21" spans="1:8" ht="40.799999999999997" x14ac:dyDescent="0.25">
      <c r="A21" s="12" t="s">
        <v>22</v>
      </c>
      <c r="B21" s="11" t="s">
        <v>14</v>
      </c>
      <c r="C21" s="11" t="s">
        <v>21</v>
      </c>
      <c r="D21" s="11" t="s">
        <v>79</v>
      </c>
      <c r="E21" s="17"/>
      <c r="F21" s="13">
        <f>SUM(F22:F33)</f>
        <v>12765.3</v>
      </c>
      <c r="G21" s="13">
        <f>SUM(G22:G33)</f>
        <v>13652.3</v>
      </c>
      <c r="H21" s="13">
        <f>SUM(H22:H33)</f>
        <v>14532.3</v>
      </c>
    </row>
    <row r="22" spans="1:8" ht="20.399999999999999" x14ac:dyDescent="0.25">
      <c r="A22" s="21" t="s">
        <v>101</v>
      </c>
      <c r="B22" s="17" t="s">
        <v>14</v>
      </c>
      <c r="C22" s="17" t="s">
        <v>21</v>
      </c>
      <c r="D22" s="17" t="s">
        <v>80</v>
      </c>
      <c r="E22" s="17" t="s">
        <v>23</v>
      </c>
      <c r="F22" s="23">
        <v>5040</v>
      </c>
      <c r="G22" s="23">
        <v>5343</v>
      </c>
      <c r="H22" s="23">
        <v>6040</v>
      </c>
    </row>
    <row r="23" spans="1:8" ht="30.6" x14ac:dyDescent="0.25">
      <c r="A23" s="21" t="s">
        <v>102</v>
      </c>
      <c r="B23" s="17" t="s">
        <v>14</v>
      </c>
      <c r="C23" s="17" t="s">
        <v>21</v>
      </c>
      <c r="D23" s="17" t="s">
        <v>80</v>
      </c>
      <c r="E23" s="17" t="s">
        <v>105</v>
      </c>
      <c r="F23" s="23">
        <v>1523</v>
      </c>
      <c r="G23" s="23">
        <v>1642</v>
      </c>
      <c r="H23" s="23">
        <v>1825</v>
      </c>
    </row>
    <row r="24" spans="1:8" ht="20.399999999999999" x14ac:dyDescent="0.25">
      <c r="A24" s="21" t="s">
        <v>101</v>
      </c>
      <c r="B24" s="17" t="s">
        <v>14</v>
      </c>
      <c r="C24" s="17" t="s">
        <v>21</v>
      </c>
      <c r="D24" s="17" t="s">
        <v>188</v>
      </c>
      <c r="E24" s="17" t="s">
        <v>23</v>
      </c>
      <c r="F24" s="23">
        <v>1100</v>
      </c>
      <c r="G24" s="23">
        <v>1310</v>
      </c>
      <c r="H24" s="23">
        <v>1310</v>
      </c>
    </row>
    <row r="25" spans="1:8" ht="30.6" x14ac:dyDescent="0.25">
      <c r="A25" s="21" t="s">
        <v>102</v>
      </c>
      <c r="B25" s="17" t="s">
        <v>14</v>
      </c>
      <c r="C25" s="17" t="s">
        <v>21</v>
      </c>
      <c r="D25" s="17" t="s">
        <v>188</v>
      </c>
      <c r="E25" s="17" t="s">
        <v>105</v>
      </c>
      <c r="F25" s="23">
        <v>333</v>
      </c>
      <c r="G25" s="23">
        <v>395</v>
      </c>
      <c r="H25" s="23">
        <v>395</v>
      </c>
    </row>
    <row r="26" spans="1:8" ht="20.399999999999999" x14ac:dyDescent="0.25">
      <c r="A26" s="21" t="s">
        <v>101</v>
      </c>
      <c r="B26" s="17" t="s">
        <v>14</v>
      </c>
      <c r="C26" s="17" t="s">
        <v>21</v>
      </c>
      <c r="D26" s="17" t="s">
        <v>110</v>
      </c>
      <c r="E26" s="17" t="s">
        <v>23</v>
      </c>
      <c r="F26" s="28">
        <v>454.92</v>
      </c>
      <c r="G26" s="28">
        <v>454.92</v>
      </c>
      <c r="H26" s="28">
        <v>454.92</v>
      </c>
    </row>
    <row r="27" spans="1:8" ht="30.6" x14ac:dyDescent="0.25">
      <c r="A27" s="21" t="s">
        <v>102</v>
      </c>
      <c r="B27" s="17" t="s">
        <v>14</v>
      </c>
      <c r="C27" s="17" t="s">
        <v>21</v>
      </c>
      <c r="D27" s="17" t="s">
        <v>110</v>
      </c>
      <c r="E27" s="17" t="s">
        <v>105</v>
      </c>
      <c r="F27" s="28">
        <v>137.38</v>
      </c>
      <c r="G27" s="28">
        <v>137.38</v>
      </c>
      <c r="H27" s="28">
        <v>137.38</v>
      </c>
    </row>
    <row r="28" spans="1:8" ht="20.399999999999999" x14ac:dyDescent="0.25">
      <c r="A28" s="21" t="s">
        <v>101</v>
      </c>
      <c r="B28" s="17" t="s">
        <v>14</v>
      </c>
      <c r="C28" s="17" t="s">
        <v>21</v>
      </c>
      <c r="D28" s="17" t="s">
        <v>81</v>
      </c>
      <c r="E28" s="17" t="s">
        <v>23</v>
      </c>
      <c r="F28" s="31">
        <v>750</v>
      </c>
      <c r="G28" s="31">
        <v>900</v>
      </c>
      <c r="H28" s="31">
        <v>900</v>
      </c>
    </row>
    <row r="29" spans="1:8" ht="30.6" x14ac:dyDescent="0.25">
      <c r="A29" s="21" t="s">
        <v>102</v>
      </c>
      <c r="B29" s="17" t="s">
        <v>14</v>
      </c>
      <c r="C29" s="17" t="s">
        <v>21</v>
      </c>
      <c r="D29" s="17" t="s">
        <v>81</v>
      </c>
      <c r="E29" s="17" t="s">
        <v>105</v>
      </c>
      <c r="F29" s="31">
        <v>227</v>
      </c>
      <c r="G29" s="31">
        <v>270</v>
      </c>
      <c r="H29" s="31">
        <v>270</v>
      </c>
    </row>
    <row r="30" spans="1:8" ht="20.399999999999999" x14ac:dyDescent="0.25">
      <c r="A30" s="21" t="s">
        <v>25</v>
      </c>
      <c r="B30" s="17" t="s">
        <v>14</v>
      </c>
      <c r="C30" s="17" t="s">
        <v>21</v>
      </c>
      <c r="D30" s="17" t="s">
        <v>81</v>
      </c>
      <c r="E30" s="17" t="s">
        <v>24</v>
      </c>
      <c r="F30" s="23">
        <v>3000</v>
      </c>
      <c r="G30" s="23">
        <v>3000</v>
      </c>
      <c r="H30" s="23">
        <v>3000</v>
      </c>
    </row>
    <row r="31" spans="1:8" ht="20.399999999999999" x14ac:dyDescent="0.25">
      <c r="A31" s="21" t="s">
        <v>116</v>
      </c>
      <c r="B31" s="17" t="s">
        <v>14</v>
      </c>
      <c r="C31" s="17" t="s">
        <v>21</v>
      </c>
      <c r="D31" s="17" t="s">
        <v>81</v>
      </c>
      <c r="E31" s="37" t="s">
        <v>118</v>
      </c>
      <c r="F31" s="28">
        <v>90</v>
      </c>
      <c r="G31" s="28">
        <v>90</v>
      </c>
      <c r="H31" s="28">
        <v>90</v>
      </c>
    </row>
    <row r="32" spans="1:8" x14ac:dyDescent="0.25">
      <c r="A32" s="21" t="s">
        <v>115</v>
      </c>
      <c r="B32" s="17" t="s">
        <v>14</v>
      </c>
      <c r="C32" s="17" t="s">
        <v>21</v>
      </c>
      <c r="D32" s="17" t="s">
        <v>81</v>
      </c>
      <c r="E32" s="37" t="s">
        <v>119</v>
      </c>
      <c r="F32" s="28">
        <v>100</v>
      </c>
      <c r="G32" s="28">
        <v>100</v>
      </c>
      <c r="H32" s="28">
        <v>100</v>
      </c>
    </row>
    <row r="33" spans="1:8" x14ac:dyDescent="0.25">
      <c r="A33" s="21" t="s">
        <v>117</v>
      </c>
      <c r="B33" s="17" t="s">
        <v>14</v>
      </c>
      <c r="C33" s="17" t="s">
        <v>21</v>
      </c>
      <c r="D33" s="17" t="s">
        <v>81</v>
      </c>
      <c r="E33" s="37" t="s">
        <v>120</v>
      </c>
      <c r="F33" s="28">
        <v>10</v>
      </c>
      <c r="G33" s="28">
        <v>10</v>
      </c>
      <c r="H33" s="28">
        <v>10</v>
      </c>
    </row>
    <row r="34" spans="1:8" x14ac:dyDescent="0.25">
      <c r="A34" s="12" t="s">
        <v>30</v>
      </c>
      <c r="B34" s="25" t="s">
        <v>14</v>
      </c>
      <c r="C34" s="25" t="s">
        <v>29</v>
      </c>
      <c r="D34" s="25" t="s">
        <v>13</v>
      </c>
      <c r="E34" s="25" t="s">
        <v>13</v>
      </c>
      <c r="F34" s="26">
        <v>65.599999999999994</v>
      </c>
      <c r="G34" s="26">
        <v>65.599999999999994</v>
      </c>
      <c r="H34" s="26">
        <v>65.599999999999994</v>
      </c>
    </row>
    <row r="35" spans="1:8" x14ac:dyDescent="0.25">
      <c r="A35" s="12" t="s">
        <v>26</v>
      </c>
      <c r="B35" s="11" t="s">
        <v>14</v>
      </c>
      <c r="C35" s="11" t="s">
        <v>29</v>
      </c>
      <c r="D35" s="11" t="s">
        <v>82</v>
      </c>
      <c r="E35" s="11" t="s">
        <v>13</v>
      </c>
      <c r="F35" s="13">
        <v>65.599999999999994</v>
      </c>
      <c r="G35" s="13">
        <v>65.599999999999994</v>
      </c>
      <c r="H35" s="13">
        <v>65.599999999999994</v>
      </c>
    </row>
    <row r="36" spans="1:8" x14ac:dyDescent="0.25">
      <c r="A36" s="7" t="s">
        <v>32</v>
      </c>
      <c r="B36" s="3" t="s">
        <v>14</v>
      </c>
      <c r="C36" s="3" t="s">
        <v>29</v>
      </c>
      <c r="D36" s="3" t="s">
        <v>83</v>
      </c>
      <c r="E36" s="3" t="s">
        <v>31</v>
      </c>
      <c r="F36" s="8">
        <v>65.599999999999994</v>
      </c>
      <c r="G36" s="8">
        <v>65.599999999999994</v>
      </c>
      <c r="H36" s="8">
        <v>65.599999999999994</v>
      </c>
    </row>
    <row r="37" spans="1:8" x14ac:dyDescent="0.25">
      <c r="A37" s="12" t="s">
        <v>34</v>
      </c>
      <c r="B37" s="11" t="s">
        <v>14</v>
      </c>
      <c r="C37" s="11" t="s">
        <v>33</v>
      </c>
      <c r="D37" s="11" t="s">
        <v>13</v>
      </c>
      <c r="E37" s="11" t="s">
        <v>13</v>
      </c>
      <c r="F37" s="13">
        <f>+F38</f>
        <v>781.67000000000007</v>
      </c>
      <c r="G37" s="13">
        <f>+G38</f>
        <v>781.67000000000007</v>
      </c>
      <c r="H37" s="13">
        <f>+H38</f>
        <v>781.67000000000007</v>
      </c>
    </row>
    <row r="38" spans="1:8" x14ac:dyDescent="0.25">
      <c r="A38" s="12" t="s">
        <v>26</v>
      </c>
      <c r="B38" s="11" t="s">
        <v>14</v>
      </c>
      <c r="C38" s="11" t="s">
        <v>33</v>
      </c>
      <c r="D38" s="11" t="s">
        <v>82</v>
      </c>
      <c r="E38" s="11" t="s">
        <v>13</v>
      </c>
      <c r="F38" s="13">
        <f>SUM(F39:F46)</f>
        <v>781.67000000000007</v>
      </c>
      <c r="G38" s="13">
        <f>SUM(G39:G46)</f>
        <v>781.67000000000007</v>
      </c>
      <c r="H38" s="13">
        <f>SUM(H39:H46)</f>
        <v>781.67000000000007</v>
      </c>
    </row>
    <row r="39" spans="1:8" ht="20.399999999999999" x14ac:dyDescent="0.25">
      <c r="A39" s="21" t="s">
        <v>25</v>
      </c>
      <c r="B39" s="17" t="s">
        <v>14</v>
      </c>
      <c r="C39" s="17" t="s">
        <v>33</v>
      </c>
      <c r="D39" s="17" t="s">
        <v>137</v>
      </c>
      <c r="E39" s="17" t="s">
        <v>24</v>
      </c>
      <c r="F39" s="23">
        <v>350</v>
      </c>
      <c r="G39" s="23">
        <v>350</v>
      </c>
      <c r="H39" s="23">
        <v>350</v>
      </c>
    </row>
    <row r="40" spans="1:8" x14ac:dyDescent="0.25">
      <c r="A40" s="21" t="s">
        <v>28</v>
      </c>
      <c r="B40" s="17" t="s">
        <v>14</v>
      </c>
      <c r="C40" s="17" t="s">
        <v>33</v>
      </c>
      <c r="D40" s="17" t="s">
        <v>84</v>
      </c>
      <c r="E40" s="17" t="s">
        <v>27</v>
      </c>
      <c r="F40" s="23">
        <v>110.43</v>
      </c>
      <c r="G40" s="23">
        <v>110.43</v>
      </c>
      <c r="H40" s="23">
        <v>110.43</v>
      </c>
    </row>
    <row r="41" spans="1:8" x14ac:dyDescent="0.25">
      <c r="A41" s="21" t="s">
        <v>28</v>
      </c>
      <c r="B41" s="17" t="s">
        <v>14</v>
      </c>
      <c r="C41" s="17" t="s">
        <v>33</v>
      </c>
      <c r="D41" s="17" t="s">
        <v>85</v>
      </c>
      <c r="E41" s="17" t="s">
        <v>27</v>
      </c>
      <c r="F41" s="23">
        <v>58.9</v>
      </c>
      <c r="G41" s="23">
        <v>58.9</v>
      </c>
      <c r="H41" s="23">
        <v>58.9</v>
      </c>
    </row>
    <row r="42" spans="1:8" x14ac:dyDescent="0.25">
      <c r="A42" s="21" t="s">
        <v>28</v>
      </c>
      <c r="B42" s="17" t="s">
        <v>14</v>
      </c>
      <c r="C42" s="17" t="s">
        <v>33</v>
      </c>
      <c r="D42" s="17" t="s">
        <v>86</v>
      </c>
      <c r="E42" s="17" t="s">
        <v>27</v>
      </c>
      <c r="F42" s="23">
        <v>16.100000000000001</v>
      </c>
      <c r="G42" s="23">
        <v>16.100000000000001</v>
      </c>
      <c r="H42" s="23">
        <v>16.100000000000001</v>
      </c>
    </row>
    <row r="43" spans="1:8" x14ac:dyDescent="0.25">
      <c r="A43" s="21" t="s">
        <v>28</v>
      </c>
      <c r="B43" s="17" t="s">
        <v>14</v>
      </c>
      <c r="C43" s="17" t="s">
        <v>33</v>
      </c>
      <c r="D43" s="17" t="s">
        <v>87</v>
      </c>
      <c r="E43" s="17" t="s">
        <v>27</v>
      </c>
      <c r="F43" s="23">
        <v>38.99</v>
      </c>
      <c r="G43" s="23">
        <v>38.99</v>
      </c>
      <c r="H43" s="23">
        <v>38.99</v>
      </c>
    </row>
    <row r="44" spans="1:8" x14ac:dyDescent="0.25">
      <c r="A44" s="21" t="s">
        <v>28</v>
      </c>
      <c r="B44" s="17" t="s">
        <v>14</v>
      </c>
      <c r="C44" s="17" t="s">
        <v>33</v>
      </c>
      <c r="D44" s="17" t="s">
        <v>109</v>
      </c>
      <c r="E44" s="17" t="s">
        <v>27</v>
      </c>
      <c r="F44" s="23">
        <v>43.9</v>
      </c>
      <c r="G44" s="23">
        <v>43.9</v>
      </c>
      <c r="H44" s="23">
        <v>43.9</v>
      </c>
    </row>
    <row r="45" spans="1:8" x14ac:dyDescent="0.25">
      <c r="A45" s="21" t="s">
        <v>28</v>
      </c>
      <c r="B45" s="17" t="s">
        <v>14</v>
      </c>
      <c r="C45" s="17" t="s">
        <v>33</v>
      </c>
      <c r="D45" s="17" t="s">
        <v>88</v>
      </c>
      <c r="E45" s="17" t="s">
        <v>27</v>
      </c>
      <c r="F45" s="23">
        <v>50</v>
      </c>
      <c r="G45" s="23">
        <v>50</v>
      </c>
      <c r="H45" s="23">
        <v>50</v>
      </c>
    </row>
    <row r="46" spans="1:8" x14ac:dyDescent="0.25">
      <c r="A46" s="21" t="s">
        <v>28</v>
      </c>
      <c r="B46" s="30" t="s">
        <v>14</v>
      </c>
      <c r="C46" s="30" t="s">
        <v>33</v>
      </c>
      <c r="D46" s="30" t="s">
        <v>89</v>
      </c>
      <c r="E46" s="30" t="s">
        <v>27</v>
      </c>
      <c r="F46" s="28">
        <v>113.35</v>
      </c>
      <c r="G46" s="28">
        <v>113.35</v>
      </c>
      <c r="H46" s="28">
        <v>113.35</v>
      </c>
    </row>
    <row r="47" spans="1:8" x14ac:dyDescent="0.25">
      <c r="A47" s="12" t="s">
        <v>133</v>
      </c>
      <c r="B47" s="11" t="s">
        <v>14</v>
      </c>
      <c r="C47" s="11" t="s">
        <v>134</v>
      </c>
      <c r="D47" s="11" t="s">
        <v>82</v>
      </c>
      <c r="E47" s="11"/>
      <c r="F47" s="26">
        <v>233.7</v>
      </c>
      <c r="G47" s="26">
        <v>233.7</v>
      </c>
      <c r="H47" s="26">
        <v>233.7</v>
      </c>
    </row>
    <row r="48" spans="1:8" x14ac:dyDescent="0.25">
      <c r="A48" s="21" t="s">
        <v>26</v>
      </c>
      <c r="B48" s="17" t="s">
        <v>14</v>
      </c>
      <c r="C48" s="17" t="s">
        <v>134</v>
      </c>
      <c r="D48" s="17" t="s">
        <v>135</v>
      </c>
      <c r="E48" s="17"/>
      <c r="F48" s="28">
        <v>233.7</v>
      </c>
      <c r="G48" s="28">
        <v>233.7</v>
      </c>
      <c r="H48" s="28">
        <v>233.7</v>
      </c>
    </row>
    <row r="49" spans="1:8" ht="20.399999999999999" x14ac:dyDescent="0.25">
      <c r="A49" s="21" t="s">
        <v>101</v>
      </c>
      <c r="B49" s="17" t="s">
        <v>14</v>
      </c>
      <c r="C49" s="17" t="s">
        <v>134</v>
      </c>
      <c r="D49" s="17" t="s">
        <v>135</v>
      </c>
      <c r="E49" s="17" t="s">
        <v>23</v>
      </c>
      <c r="F49" s="28">
        <v>179.49</v>
      </c>
      <c r="G49" s="28">
        <v>179.49</v>
      </c>
      <c r="H49" s="28">
        <v>179.49</v>
      </c>
    </row>
    <row r="50" spans="1:8" ht="30.6" x14ac:dyDescent="0.25">
      <c r="A50" s="21" t="s">
        <v>102</v>
      </c>
      <c r="B50" s="17" t="s">
        <v>14</v>
      </c>
      <c r="C50" s="17" t="s">
        <v>134</v>
      </c>
      <c r="D50" s="17" t="s">
        <v>135</v>
      </c>
      <c r="E50" s="17" t="s">
        <v>105</v>
      </c>
      <c r="F50" s="28">
        <v>54.21</v>
      </c>
      <c r="G50" s="28">
        <v>54.21</v>
      </c>
      <c r="H50" s="28">
        <v>54.21</v>
      </c>
    </row>
    <row r="51" spans="1:8" x14ac:dyDescent="0.25">
      <c r="A51" s="12" t="s">
        <v>65</v>
      </c>
      <c r="B51" s="11" t="s">
        <v>14</v>
      </c>
      <c r="C51" s="11" t="s">
        <v>66</v>
      </c>
      <c r="D51" s="11" t="s">
        <v>82</v>
      </c>
      <c r="E51" s="11" t="s">
        <v>13</v>
      </c>
      <c r="F51" s="13">
        <v>480</v>
      </c>
      <c r="G51" s="13">
        <v>480</v>
      </c>
      <c r="H51" s="13">
        <v>480</v>
      </c>
    </row>
    <row r="52" spans="1:8" ht="20.399999999999999" x14ac:dyDescent="0.25">
      <c r="A52" s="7" t="s">
        <v>67</v>
      </c>
      <c r="B52" s="3" t="s">
        <v>14</v>
      </c>
      <c r="C52" s="3" t="s">
        <v>46</v>
      </c>
      <c r="D52" s="3" t="s">
        <v>90</v>
      </c>
      <c r="E52" s="3" t="s">
        <v>47</v>
      </c>
      <c r="F52" s="8">
        <v>480</v>
      </c>
      <c r="G52" s="8">
        <v>480</v>
      </c>
      <c r="H52" s="8">
        <v>480</v>
      </c>
    </row>
    <row r="53" spans="1:8" s="27" customFormat="1" ht="40.799999999999997" x14ac:dyDescent="0.25">
      <c r="A53" s="38" t="s">
        <v>68</v>
      </c>
      <c r="B53" s="39" t="s">
        <v>14</v>
      </c>
      <c r="C53" s="39"/>
      <c r="D53" s="39" t="s">
        <v>44</v>
      </c>
      <c r="E53" s="39" t="s">
        <v>13</v>
      </c>
      <c r="F53" s="40">
        <f>+F54+F58+F62+F79+F99+F106</f>
        <v>24031.675999999996</v>
      </c>
      <c r="G53" s="40">
        <f>+G54+G58+G62+G79+G99+G106</f>
        <v>23411.88</v>
      </c>
      <c r="H53" s="40">
        <f>+H54+H58+H62+H79+H99+H106</f>
        <v>23416.98</v>
      </c>
    </row>
    <row r="54" spans="1:8" ht="30.6" x14ac:dyDescent="0.25">
      <c r="A54" s="41" t="s">
        <v>56</v>
      </c>
      <c r="B54" s="42" t="s">
        <v>14</v>
      </c>
      <c r="C54" s="42" t="s">
        <v>69</v>
      </c>
      <c r="D54" s="42" t="s">
        <v>54</v>
      </c>
      <c r="E54" s="42" t="s">
        <v>24</v>
      </c>
      <c r="F54" s="43">
        <f>SUM(F55:F57)</f>
        <v>880</v>
      </c>
      <c r="G54" s="43">
        <f>SUM(G55:G57)</f>
        <v>910</v>
      </c>
      <c r="H54" s="43">
        <f>SUM(H55:H57)</f>
        <v>910</v>
      </c>
    </row>
    <row r="55" spans="1:8" ht="20.399999999999999" x14ac:dyDescent="0.25">
      <c r="A55" s="21" t="s">
        <v>55</v>
      </c>
      <c r="B55" s="3" t="s">
        <v>14</v>
      </c>
      <c r="C55" s="3" t="s">
        <v>37</v>
      </c>
      <c r="D55" s="3" t="s">
        <v>72</v>
      </c>
      <c r="E55" s="3" t="s">
        <v>118</v>
      </c>
      <c r="F55" s="8">
        <v>370</v>
      </c>
      <c r="G55" s="8">
        <v>400</v>
      </c>
      <c r="H55" s="8">
        <v>400</v>
      </c>
    </row>
    <row r="56" spans="1:8" x14ac:dyDescent="0.25">
      <c r="A56" s="21" t="s">
        <v>141</v>
      </c>
      <c r="B56" s="17" t="s">
        <v>14</v>
      </c>
      <c r="C56" s="17" t="s">
        <v>38</v>
      </c>
      <c r="D56" s="17" t="s">
        <v>73</v>
      </c>
      <c r="E56" s="17" t="s">
        <v>24</v>
      </c>
      <c r="F56" s="23">
        <v>500</v>
      </c>
      <c r="G56" s="23">
        <v>500</v>
      </c>
      <c r="H56" s="23">
        <v>500</v>
      </c>
    </row>
    <row r="57" spans="1:8" ht="20.399999999999999" x14ac:dyDescent="0.25">
      <c r="A57" s="21" t="s">
        <v>121</v>
      </c>
      <c r="B57" s="17" t="s">
        <v>14</v>
      </c>
      <c r="C57" s="17" t="s">
        <v>38</v>
      </c>
      <c r="D57" s="17" t="s">
        <v>72</v>
      </c>
      <c r="E57" s="17" t="s">
        <v>24</v>
      </c>
      <c r="F57" s="23">
        <v>10</v>
      </c>
      <c r="G57" s="23">
        <v>10</v>
      </c>
      <c r="H57" s="23">
        <v>10</v>
      </c>
    </row>
    <row r="58" spans="1:8" ht="20.399999999999999" x14ac:dyDescent="0.25">
      <c r="A58" s="38" t="s">
        <v>74</v>
      </c>
      <c r="B58" s="39" t="s">
        <v>14</v>
      </c>
      <c r="C58" s="39" t="s">
        <v>70</v>
      </c>
      <c r="D58" s="39" t="s">
        <v>57</v>
      </c>
      <c r="E58" s="39" t="s">
        <v>13</v>
      </c>
      <c r="F58" s="40">
        <f>SUM(F59:F61)</f>
        <v>270</v>
      </c>
      <c r="G58" s="40">
        <f>SUM(G59:G61)</f>
        <v>270</v>
      </c>
      <c r="H58" s="40">
        <f>SUM(H59:H61)</f>
        <v>270</v>
      </c>
    </row>
    <row r="59" spans="1:8" x14ac:dyDescent="0.25">
      <c r="A59" s="21" t="s">
        <v>58</v>
      </c>
      <c r="B59" s="3" t="s">
        <v>14</v>
      </c>
      <c r="C59" s="3" t="s">
        <v>35</v>
      </c>
      <c r="D59" s="3" t="s">
        <v>75</v>
      </c>
      <c r="E59" s="3" t="s">
        <v>24</v>
      </c>
      <c r="F59" s="8">
        <v>10</v>
      </c>
      <c r="G59" s="8">
        <v>10</v>
      </c>
      <c r="H59" s="8">
        <v>10</v>
      </c>
    </row>
    <row r="60" spans="1:8" ht="30.6" x14ac:dyDescent="0.25">
      <c r="A60" s="21" t="s">
        <v>59</v>
      </c>
      <c r="B60" s="17" t="s">
        <v>14</v>
      </c>
      <c r="C60" s="17" t="s">
        <v>35</v>
      </c>
      <c r="D60" s="17" t="s">
        <v>76</v>
      </c>
      <c r="E60" s="17" t="s">
        <v>24</v>
      </c>
      <c r="F60" s="23">
        <v>60</v>
      </c>
      <c r="G60" s="23">
        <v>60</v>
      </c>
      <c r="H60" s="23">
        <v>60</v>
      </c>
    </row>
    <row r="61" spans="1:8" ht="20.399999999999999" x14ac:dyDescent="0.25">
      <c r="A61" s="21" t="s">
        <v>60</v>
      </c>
      <c r="B61" s="17" t="s">
        <v>14</v>
      </c>
      <c r="C61" s="17" t="s">
        <v>36</v>
      </c>
      <c r="D61" s="17" t="s">
        <v>77</v>
      </c>
      <c r="E61" s="17" t="s">
        <v>24</v>
      </c>
      <c r="F61" s="23">
        <v>200</v>
      </c>
      <c r="G61" s="23">
        <v>200</v>
      </c>
      <c r="H61" s="23">
        <v>200</v>
      </c>
    </row>
    <row r="62" spans="1:8" ht="46.5" customHeight="1" x14ac:dyDescent="0.25">
      <c r="A62" s="41" t="s">
        <v>61</v>
      </c>
      <c r="B62" s="44" t="s">
        <v>14</v>
      </c>
      <c r="C62" s="44" t="s">
        <v>100</v>
      </c>
      <c r="D62" s="44" t="s">
        <v>62</v>
      </c>
      <c r="E62" s="39" t="s">
        <v>24</v>
      </c>
      <c r="F62" s="45">
        <f>SUM(F63:F78)</f>
        <v>14930.475999999999</v>
      </c>
      <c r="G62" s="45">
        <f>SUM(G63:G78)</f>
        <v>14971.48</v>
      </c>
      <c r="H62" s="45">
        <f>SUM(H63:H78)</f>
        <v>14971.48</v>
      </c>
    </row>
    <row r="63" spans="1:8" s="36" customFormat="1" ht="30.6" x14ac:dyDescent="0.25">
      <c r="A63" s="33" t="s">
        <v>123</v>
      </c>
      <c r="B63" s="34" t="s">
        <v>14</v>
      </c>
      <c r="C63" s="34" t="s">
        <v>39</v>
      </c>
      <c r="D63" s="34" t="s">
        <v>106</v>
      </c>
      <c r="E63" s="17" t="s">
        <v>24</v>
      </c>
      <c r="F63" s="23">
        <v>375</v>
      </c>
      <c r="G63" s="23">
        <v>375</v>
      </c>
      <c r="H63" s="23">
        <v>375</v>
      </c>
    </row>
    <row r="64" spans="1:8" s="36" customFormat="1" ht="20.399999999999999" x14ac:dyDescent="0.25">
      <c r="A64" s="33" t="s">
        <v>174</v>
      </c>
      <c r="B64" s="34" t="s">
        <v>14</v>
      </c>
      <c r="C64" s="34" t="s">
        <v>39</v>
      </c>
      <c r="D64" s="34" t="s">
        <v>104</v>
      </c>
      <c r="E64" s="34" t="s">
        <v>24</v>
      </c>
      <c r="F64" s="35">
        <v>950</v>
      </c>
      <c r="G64" s="35">
        <v>950</v>
      </c>
      <c r="H64" s="35">
        <v>950</v>
      </c>
    </row>
    <row r="65" spans="1:8" s="36" customFormat="1" ht="30.6" x14ac:dyDescent="0.25">
      <c r="A65" s="33" t="s">
        <v>143</v>
      </c>
      <c r="B65" s="34" t="s">
        <v>14</v>
      </c>
      <c r="C65" s="34" t="s">
        <v>142</v>
      </c>
      <c r="D65" s="34" t="s">
        <v>106</v>
      </c>
      <c r="E65" s="17" t="s">
        <v>24</v>
      </c>
      <c r="F65" s="23">
        <v>50</v>
      </c>
      <c r="G65" s="23">
        <v>50</v>
      </c>
      <c r="H65" s="23">
        <v>50</v>
      </c>
    </row>
    <row r="66" spans="1:8" ht="20.399999999999999" x14ac:dyDescent="0.25">
      <c r="A66" s="21" t="s">
        <v>144</v>
      </c>
      <c r="B66" s="17" t="s">
        <v>14</v>
      </c>
      <c r="C66" s="17" t="s">
        <v>40</v>
      </c>
      <c r="D66" s="17" t="s">
        <v>91</v>
      </c>
      <c r="E66" s="17" t="s">
        <v>24</v>
      </c>
      <c r="F66" s="23">
        <v>2800</v>
      </c>
      <c r="G66" s="23">
        <v>2800</v>
      </c>
      <c r="H66" s="23">
        <v>2800</v>
      </c>
    </row>
    <row r="67" spans="1:8" ht="20.399999999999999" x14ac:dyDescent="0.25">
      <c r="A67" s="19" t="s">
        <v>145</v>
      </c>
      <c r="B67" s="3" t="s">
        <v>14</v>
      </c>
      <c r="C67" s="3" t="s">
        <v>40</v>
      </c>
      <c r="D67" s="3" t="s">
        <v>92</v>
      </c>
      <c r="E67" s="17" t="s">
        <v>24</v>
      </c>
      <c r="F67" s="8">
        <v>50</v>
      </c>
      <c r="G67" s="8">
        <v>50</v>
      </c>
      <c r="H67" s="8">
        <v>50</v>
      </c>
    </row>
    <row r="68" spans="1:8" ht="20.399999999999999" x14ac:dyDescent="0.25">
      <c r="A68" s="33" t="s">
        <v>146</v>
      </c>
      <c r="B68" s="34" t="s">
        <v>14</v>
      </c>
      <c r="C68" s="34" t="s">
        <v>40</v>
      </c>
      <c r="D68" s="34" t="s">
        <v>93</v>
      </c>
      <c r="E68" s="34" t="s">
        <v>24</v>
      </c>
      <c r="F68" s="35">
        <v>5000</v>
      </c>
      <c r="G68" s="35">
        <v>5000</v>
      </c>
      <c r="H68" s="35">
        <v>5000</v>
      </c>
    </row>
    <row r="69" spans="1:8" x14ac:dyDescent="0.25">
      <c r="A69" s="33" t="s">
        <v>126</v>
      </c>
      <c r="B69" s="34" t="s">
        <v>14</v>
      </c>
      <c r="C69" s="34" t="s">
        <v>40</v>
      </c>
      <c r="D69" s="34" t="s">
        <v>127</v>
      </c>
      <c r="E69" s="34" t="s">
        <v>24</v>
      </c>
      <c r="F69" s="35">
        <v>973.3</v>
      </c>
      <c r="G69" s="35">
        <v>1000</v>
      </c>
      <c r="H69" s="35">
        <v>1000</v>
      </c>
    </row>
    <row r="70" spans="1:8" x14ac:dyDescent="0.25">
      <c r="A70" s="33" t="s">
        <v>147</v>
      </c>
      <c r="B70" s="34" t="s">
        <v>14</v>
      </c>
      <c r="C70" s="34" t="s">
        <v>40</v>
      </c>
      <c r="D70" s="34" t="s">
        <v>128</v>
      </c>
      <c r="E70" s="34" t="s">
        <v>24</v>
      </c>
      <c r="F70" s="35">
        <v>300</v>
      </c>
      <c r="G70" s="35">
        <v>300</v>
      </c>
      <c r="H70" s="35">
        <v>300</v>
      </c>
    </row>
    <row r="71" spans="1:8" x14ac:dyDescent="0.25">
      <c r="A71" s="33" t="s">
        <v>129</v>
      </c>
      <c r="B71" s="34" t="s">
        <v>14</v>
      </c>
      <c r="C71" s="34" t="s">
        <v>40</v>
      </c>
      <c r="D71" s="34" t="s">
        <v>111</v>
      </c>
      <c r="E71" s="34" t="s">
        <v>24</v>
      </c>
      <c r="F71" s="35">
        <v>1087</v>
      </c>
      <c r="G71" s="35">
        <v>1100</v>
      </c>
      <c r="H71" s="35">
        <v>1100</v>
      </c>
    </row>
    <row r="72" spans="1:8" x14ac:dyDescent="0.25">
      <c r="A72" s="33" t="s">
        <v>148</v>
      </c>
      <c r="B72" s="34" t="s">
        <v>14</v>
      </c>
      <c r="C72" s="34" t="s">
        <v>40</v>
      </c>
      <c r="D72" s="34" t="s">
        <v>112</v>
      </c>
      <c r="E72" s="34" t="s">
        <v>24</v>
      </c>
      <c r="F72" s="35">
        <v>108.696</v>
      </c>
      <c r="G72" s="35">
        <v>110</v>
      </c>
      <c r="H72" s="35">
        <v>110</v>
      </c>
    </row>
    <row r="73" spans="1:8" ht="30.6" x14ac:dyDescent="0.25">
      <c r="A73" s="21" t="s">
        <v>149</v>
      </c>
      <c r="B73" s="17" t="s">
        <v>14</v>
      </c>
      <c r="C73" s="17" t="s">
        <v>71</v>
      </c>
      <c r="D73" s="17" t="s">
        <v>94</v>
      </c>
      <c r="E73" s="17" t="s">
        <v>24</v>
      </c>
      <c r="F73" s="23">
        <v>800</v>
      </c>
      <c r="G73" s="23">
        <v>800</v>
      </c>
      <c r="H73" s="23">
        <v>800</v>
      </c>
    </row>
    <row r="74" spans="1:8" ht="20.399999999999999" x14ac:dyDescent="0.25">
      <c r="A74" s="21" t="s">
        <v>150</v>
      </c>
      <c r="B74" s="17" t="s">
        <v>14</v>
      </c>
      <c r="C74" s="17" t="s">
        <v>71</v>
      </c>
      <c r="D74" s="17" t="s">
        <v>131</v>
      </c>
      <c r="E74" s="17" t="s">
        <v>24</v>
      </c>
      <c r="F74" s="23">
        <v>770.5</v>
      </c>
      <c r="G74" s="23">
        <v>770.5</v>
      </c>
      <c r="H74" s="23">
        <v>770.5</v>
      </c>
    </row>
    <row r="75" spans="1:8" ht="20.399999999999999" x14ac:dyDescent="0.25">
      <c r="A75" s="21" t="s">
        <v>151</v>
      </c>
      <c r="B75" s="17" t="s">
        <v>14</v>
      </c>
      <c r="C75" s="17" t="s">
        <v>71</v>
      </c>
      <c r="D75" s="17" t="s">
        <v>132</v>
      </c>
      <c r="E75" s="17" t="s">
        <v>24</v>
      </c>
      <c r="F75" s="31">
        <v>500</v>
      </c>
      <c r="G75" s="31">
        <v>500</v>
      </c>
      <c r="H75" s="31">
        <v>500</v>
      </c>
    </row>
    <row r="76" spans="1:8" x14ac:dyDescent="0.25">
      <c r="A76" s="33" t="s">
        <v>130</v>
      </c>
      <c r="B76" s="17" t="s">
        <v>14</v>
      </c>
      <c r="C76" s="17" t="s">
        <v>71</v>
      </c>
      <c r="D76" s="17" t="s">
        <v>113</v>
      </c>
      <c r="E76" s="17" t="s">
        <v>24</v>
      </c>
      <c r="F76" s="23">
        <v>901</v>
      </c>
      <c r="G76" s="23">
        <v>901</v>
      </c>
      <c r="H76" s="23">
        <v>901</v>
      </c>
    </row>
    <row r="77" spans="1:8" x14ac:dyDescent="0.25">
      <c r="A77" s="33" t="s">
        <v>152</v>
      </c>
      <c r="B77" s="17" t="s">
        <v>14</v>
      </c>
      <c r="C77" s="17" t="s">
        <v>71</v>
      </c>
      <c r="D77" s="17" t="s">
        <v>114</v>
      </c>
      <c r="E77" s="17" t="s">
        <v>24</v>
      </c>
      <c r="F77" s="23">
        <v>248.98</v>
      </c>
      <c r="G77" s="23">
        <v>248.98</v>
      </c>
      <c r="H77" s="23">
        <v>248.98</v>
      </c>
    </row>
    <row r="78" spans="1:8" ht="20.399999999999999" x14ac:dyDescent="0.25">
      <c r="A78" s="7" t="s">
        <v>153</v>
      </c>
      <c r="B78" s="3" t="s">
        <v>14</v>
      </c>
      <c r="C78" s="3" t="s">
        <v>40</v>
      </c>
      <c r="D78" s="3" t="s">
        <v>95</v>
      </c>
      <c r="E78" s="37" t="s">
        <v>24</v>
      </c>
      <c r="F78" s="8">
        <v>16</v>
      </c>
      <c r="G78" s="8">
        <v>16</v>
      </c>
      <c r="H78" s="8">
        <v>16</v>
      </c>
    </row>
    <row r="79" spans="1:8" ht="30.6" x14ac:dyDescent="0.25">
      <c r="A79" s="38" t="s">
        <v>170</v>
      </c>
      <c r="B79" s="39" t="s">
        <v>14</v>
      </c>
      <c r="C79" s="39" t="s">
        <v>42</v>
      </c>
      <c r="D79" s="39" t="s">
        <v>63</v>
      </c>
      <c r="E79" s="39" t="s">
        <v>13</v>
      </c>
      <c r="F79" s="40">
        <f>F80+F88+F93++F94+F98</f>
        <v>7204.9</v>
      </c>
      <c r="G79" s="40">
        <f>G80+G88+G93++G94+G98</f>
        <v>6509.5</v>
      </c>
      <c r="H79" s="40">
        <f>H80+H88+H93++H94+H98</f>
        <v>6509.5</v>
      </c>
    </row>
    <row r="80" spans="1:8" ht="34.5" customHeight="1" x14ac:dyDescent="0.25">
      <c r="A80" s="38" t="s">
        <v>155</v>
      </c>
      <c r="B80" s="39" t="s">
        <v>14</v>
      </c>
      <c r="C80" s="39" t="s">
        <v>43</v>
      </c>
      <c r="D80" s="39" t="s">
        <v>96</v>
      </c>
      <c r="E80" s="39"/>
      <c r="F80" s="40">
        <f>SUM(F81:F87)</f>
        <v>4106</v>
      </c>
      <c r="G80" s="40">
        <f>SUM(G81:G87)</f>
        <v>4199.5</v>
      </c>
      <c r="H80" s="40">
        <f>SUM(H81:H87)</f>
        <v>4199.5</v>
      </c>
    </row>
    <row r="81" spans="1:8" ht="15.75" customHeight="1" x14ac:dyDescent="0.25">
      <c r="A81" s="21" t="s">
        <v>154</v>
      </c>
      <c r="B81" s="17" t="s">
        <v>14</v>
      </c>
      <c r="C81" s="17" t="s">
        <v>43</v>
      </c>
      <c r="D81" s="17" t="s">
        <v>96</v>
      </c>
      <c r="E81" s="17" t="s">
        <v>45</v>
      </c>
      <c r="F81" s="23">
        <v>2140.27</v>
      </c>
      <c r="G81" s="23">
        <v>2225.89</v>
      </c>
      <c r="H81" s="23">
        <v>2225.89</v>
      </c>
    </row>
    <row r="82" spans="1:8" ht="30.6" x14ac:dyDescent="0.25">
      <c r="A82" s="21" t="s">
        <v>124</v>
      </c>
      <c r="B82" s="17" t="s">
        <v>14</v>
      </c>
      <c r="C82" s="17" t="s">
        <v>43</v>
      </c>
      <c r="D82" s="17" t="s">
        <v>96</v>
      </c>
      <c r="E82" s="17" t="s">
        <v>103</v>
      </c>
      <c r="F82" s="23">
        <v>642.33000000000004</v>
      </c>
      <c r="G82" s="23">
        <v>668.21</v>
      </c>
      <c r="H82" s="23">
        <v>668.21</v>
      </c>
    </row>
    <row r="83" spans="1:8" ht="20.399999999999999" x14ac:dyDescent="0.25">
      <c r="A83" s="21" t="s">
        <v>156</v>
      </c>
      <c r="B83" s="17" t="s">
        <v>14</v>
      </c>
      <c r="C83" s="17" t="s">
        <v>43</v>
      </c>
      <c r="D83" s="17" t="s">
        <v>96</v>
      </c>
      <c r="E83" s="17" t="s">
        <v>118</v>
      </c>
      <c r="F83" s="23">
        <v>20.399999999999999</v>
      </c>
      <c r="G83" s="23">
        <v>20.399999999999999</v>
      </c>
      <c r="H83" s="23">
        <v>20.399999999999999</v>
      </c>
    </row>
    <row r="84" spans="1:8" x14ac:dyDescent="0.25">
      <c r="A84" s="21" t="s">
        <v>125</v>
      </c>
      <c r="B84" s="17" t="s">
        <v>14</v>
      </c>
      <c r="C84" s="17" t="s">
        <v>43</v>
      </c>
      <c r="D84" s="17" t="s">
        <v>96</v>
      </c>
      <c r="E84" s="17" t="s">
        <v>122</v>
      </c>
      <c r="F84" s="23">
        <v>13</v>
      </c>
      <c r="G84" s="23">
        <v>13</v>
      </c>
      <c r="H84" s="23">
        <v>13</v>
      </c>
    </row>
    <row r="85" spans="1:8" ht="20.399999999999999" x14ac:dyDescent="0.25">
      <c r="A85" s="21" t="s">
        <v>157</v>
      </c>
      <c r="B85" s="17" t="s">
        <v>14</v>
      </c>
      <c r="C85" s="17" t="s">
        <v>43</v>
      </c>
      <c r="D85" s="17" t="s">
        <v>96</v>
      </c>
      <c r="E85" s="17" t="s">
        <v>24</v>
      </c>
      <c r="F85" s="23">
        <v>1200</v>
      </c>
      <c r="G85" s="23">
        <v>1200</v>
      </c>
      <c r="H85" s="23">
        <v>1200</v>
      </c>
    </row>
    <row r="86" spans="1:8" x14ac:dyDescent="0.25">
      <c r="A86" s="21" t="s">
        <v>158</v>
      </c>
      <c r="B86" s="17" t="s">
        <v>14</v>
      </c>
      <c r="C86" s="17" t="s">
        <v>43</v>
      </c>
      <c r="D86" s="17" t="s">
        <v>96</v>
      </c>
      <c r="E86" s="17" t="s">
        <v>119</v>
      </c>
      <c r="F86" s="23">
        <v>30</v>
      </c>
      <c r="G86" s="23">
        <v>36</v>
      </c>
      <c r="H86" s="23">
        <v>36</v>
      </c>
    </row>
    <row r="87" spans="1:8" x14ac:dyDescent="0.25">
      <c r="A87" s="21" t="s">
        <v>159</v>
      </c>
      <c r="B87" s="17" t="s">
        <v>14</v>
      </c>
      <c r="C87" s="17" t="s">
        <v>43</v>
      </c>
      <c r="D87" s="17" t="s">
        <v>96</v>
      </c>
      <c r="E87" s="17" t="s">
        <v>120</v>
      </c>
      <c r="F87" s="23">
        <v>60</v>
      </c>
      <c r="G87" s="23">
        <v>36</v>
      </c>
      <c r="H87" s="23">
        <v>36</v>
      </c>
    </row>
    <row r="88" spans="1:8" ht="20.399999999999999" x14ac:dyDescent="0.25">
      <c r="A88" s="22" t="s">
        <v>160</v>
      </c>
      <c r="B88" s="25" t="s">
        <v>14</v>
      </c>
      <c r="C88" s="25" t="s">
        <v>43</v>
      </c>
      <c r="D88" s="25" t="s">
        <v>97</v>
      </c>
      <c r="E88" s="25"/>
      <c r="F88" s="26">
        <f>SUM(F89:F92)</f>
        <v>981</v>
      </c>
      <c r="G88" s="26">
        <f>SUM(G89:G92)</f>
        <v>1010</v>
      </c>
      <c r="H88" s="26">
        <f>SUM(H89:H92)</f>
        <v>1010</v>
      </c>
    </row>
    <row r="89" spans="1:8" ht="22.5" customHeight="1" x14ac:dyDescent="0.25">
      <c r="A89" s="21" t="s">
        <v>161</v>
      </c>
      <c r="B89" s="17" t="s">
        <v>14</v>
      </c>
      <c r="C89" s="17" t="s">
        <v>43</v>
      </c>
      <c r="D89" s="17" t="s">
        <v>97</v>
      </c>
      <c r="E89" s="17" t="s">
        <v>45</v>
      </c>
      <c r="F89" s="23">
        <v>580</v>
      </c>
      <c r="G89" s="23">
        <v>603</v>
      </c>
      <c r="H89" s="23">
        <v>603</v>
      </c>
    </row>
    <row r="90" spans="1:8" ht="30.6" x14ac:dyDescent="0.25">
      <c r="A90" s="21" t="s">
        <v>162</v>
      </c>
      <c r="B90" s="17" t="s">
        <v>14</v>
      </c>
      <c r="C90" s="17" t="s">
        <v>43</v>
      </c>
      <c r="D90" s="17" t="s">
        <v>97</v>
      </c>
      <c r="E90" s="17" t="s">
        <v>103</v>
      </c>
      <c r="F90" s="23">
        <v>175</v>
      </c>
      <c r="G90" s="23">
        <v>181</v>
      </c>
      <c r="H90" s="23">
        <v>181</v>
      </c>
    </row>
    <row r="91" spans="1:8" ht="20.399999999999999" x14ac:dyDescent="0.25">
      <c r="A91" s="21" t="s">
        <v>163</v>
      </c>
      <c r="B91" s="17" t="s">
        <v>14</v>
      </c>
      <c r="C91" s="17" t="s">
        <v>43</v>
      </c>
      <c r="D91" s="17" t="s">
        <v>97</v>
      </c>
      <c r="E91" s="17" t="s">
        <v>24</v>
      </c>
      <c r="F91" s="23">
        <v>216</v>
      </c>
      <c r="G91" s="23">
        <v>216</v>
      </c>
      <c r="H91" s="23">
        <v>216</v>
      </c>
    </row>
    <row r="92" spans="1:8" x14ac:dyDescent="0.25">
      <c r="A92" s="21" t="s">
        <v>164</v>
      </c>
      <c r="B92" s="17" t="s">
        <v>14</v>
      </c>
      <c r="C92" s="17" t="s">
        <v>43</v>
      </c>
      <c r="D92" s="17" t="s">
        <v>97</v>
      </c>
      <c r="E92" s="17" t="s">
        <v>122</v>
      </c>
      <c r="F92" s="23">
        <v>10</v>
      </c>
      <c r="G92" s="23">
        <v>10</v>
      </c>
      <c r="H92" s="23">
        <v>10</v>
      </c>
    </row>
    <row r="93" spans="1:8" ht="20.399999999999999" x14ac:dyDescent="0.25">
      <c r="A93" s="12" t="s">
        <v>165</v>
      </c>
      <c r="B93" s="11" t="s">
        <v>14</v>
      </c>
      <c r="C93" s="11" t="s">
        <v>43</v>
      </c>
      <c r="D93" s="11" t="s">
        <v>98</v>
      </c>
      <c r="E93" s="11" t="s">
        <v>24</v>
      </c>
      <c r="F93" s="13">
        <v>300</v>
      </c>
      <c r="G93" s="13">
        <v>300</v>
      </c>
      <c r="H93" s="13">
        <v>300</v>
      </c>
    </row>
    <row r="94" spans="1:8" ht="20.399999999999999" x14ac:dyDescent="0.25">
      <c r="A94" s="12" t="s">
        <v>168</v>
      </c>
      <c r="B94" s="11" t="s">
        <v>14</v>
      </c>
      <c r="C94" s="11" t="s">
        <v>43</v>
      </c>
      <c r="D94" s="11" t="s">
        <v>136</v>
      </c>
      <c r="E94" s="11"/>
      <c r="F94" s="13">
        <f>F95+F96</f>
        <v>867.90000000000009</v>
      </c>
      <c r="G94" s="13">
        <f>G95+G96</f>
        <v>0</v>
      </c>
      <c r="H94" s="13">
        <f>-H95+H96</f>
        <v>0</v>
      </c>
    </row>
    <row r="95" spans="1:8" x14ac:dyDescent="0.25">
      <c r="A95" s="21" t="s">
        <v>167</v>
      </c>
      <c r="B95" s="17" t="s">
        <v>14</v>
      </c>
      <c r="C95" s="17" t="s">
        <v>43</v>
      </c>
      <c r="D95" s="17" t="s">
        <v>136</v>
      </c>
      <c r="E95" s="17" t="s">
        <v>45</v>
      </c>
      <c r="F95" s="23">
        <v>666.59</v>
      </c>
      <c r="G95" s="23">
        <v>0</v>
      </c>
      <c r="H95" s="23">
        <v>0</v>
      </c>
    </row>
    <row r="96" spans="1:8" ht="30.6" x14ac:dyDescent="0.25">
      <c r="A96" s="21" t="s">
        <v>166</v>
      </c>
      <c r="B96" s="17" t="s">
        <v>14</v>
      </c>
      <c r="C96" s="17" t="s">
        <v>43</v>
      </c>
      <c r="D96" s="17" t="s">
        <v>136</v>
      </c>
      <c r="E96" s="17" t="s">
        <v>103</v>
      </c>
      <c r="F96" s="23">
        <v>201.31</v>
      </c>
      <c r="G96" s="23">
        <v>0</v>
      </c>
      <c r="H96" s="23">
        <v>0</v>
      </c>
    </row>
    <row r="97" spans="1:8" x14ac:dyDescent="0.25">
      <c r="A97" s="12" t="s">
        <v>175</v>
      </c>
      <c r="B97" s="11" t="s">
        <v>14</v>
      </c>
      <c r="C97" s="11" t="s">
        <v>48</v>
      </c>
      <c r="D97" s="11" t="s">
        <v>187</v>
      </c>
      <c r="E97" s="11"/>
      <c r="F97" s="13">
        <v>950</v>
      </c>
      <c r="G97" s="13">
        <v>1000</v>
      </c>
      <c r="H97" s="13">
        <v>1000</v>
      </c>
    </row>
    <row r="98" spans="1:8" ht="20.399999999999999" x14ac:dyDescent="0.25">
      <c r="A98" s="21" t="s">
        <v>169</v>
      </c>
      <c r="B98" s="17" t="s">
        <v>14</v>
      </c>
      <c r="C98" s="17" t="s">
        <v>48</v>
      </c>
      <c r="D98" s="17" t="s">
        <v>187</v>
      </c>
      <c r="E98" s="17" t="s">
        <v>24</v>
      </c>
      <c r="F98" s="23">
        <v>950</v>
      </c>
      <c r="G98" s="23">
        <v>1000</v>
      </c>
      <c r="H98" s="23">
        <v>1000</v>
      </c>
    </row>
    <row r="99" spans="1:8" ht="20.399999999999999" x14ac:dyDescent="0.25">
      <c r="A99" s="38" t="s">
        <v>176</v>
      </c>
      <c r="B99" s="39" t="s">
        <v>14</v>
      </c>
      <c r="C99" s="39" t="s">
        <v>172</v>
      </c>
      <c r="D99" s="39" t="s">
        <v>64</v>
      </c>
      <c r="E99" s="46"/>
      <c r="F99" s="40">
        <f>SUM(F100:F105)</f>
        <v>546.30000000000007</v>
      </c>
      <c r="G99" s="40">
        <f t="shared" ref="G99:H99" si="0">SUM(G100:G105)</f>
        <v>550.9</v>
      </c>
      <c r="H99" s="40">
        <f t="shared" si="0"/>
        <v>556</v>
      </c>
    </row>
    <row r="100" spans="1:8" ht="20.399999999999999" x14ac:dyDescent="0.25">
      <c r="A100" s="19" t="s">
        <v>181</v>
      </c>
      <c r="B100" s="17" t="s">
        <v>14</v>
      </c>
      <c r="C100" s="17" t="s">
        <v>41</v>
      </c>
      <c r="D100" s="17" t="s">
        <v>182</v>
      </c>
      <c r="E100" s="17" t="s">
        <v>45</v>
      </c>
      <c r="F100" s="23">
        <v>250</v>
      </c>
      <c r="G100" s="23">
        <v>250</v>
      </c>
      <c r="H100" s="23">
        <v>250</v>
      </c>
    </row>
    <row r="101" spans="1:8" ht="30.6" x14ac:dyDescent="0.25">
      <c r="A101" s="21" t="s">
        <v>183</v>
      </c>
      <c r="B101" s="17" t="s">
        <v>14</v>
      </c>
      <c r="C101" s="17" t="s">
        <v>41</v>
      </c>
      <c r="D101" s="17" t="s">
        <v>182</v>
      </c>
      <c r="E101" s="32" t="s">
        <v>103</v>
      </c>
      <c r="F101" s="31">
        <v>75.5</v>
      </c>
      <c r="G101" s="31">
        <v>75.5</v>
      </c>
      <c r="H101" s="31">
        <v>75.5</v>
      </c>
    </row>
    <row r="102" spans="1:8" x14ac:dyDescent="0.25">
      <c r="A102" s="21" t="s">
        <v>184</v>
      </c>
      <c r="B102" s="17" t="s">
        <v>14</v>
      </c>
      <c r="C102" s="17" t="s">
        <v>41</v>
      </c>
      <c r="D102" s="17" t="s">
        <v>99</v>
      </c>
      <c r="E102" s="17" t="s">
        <v>24</v>
      </c>
      <c r="F102" s="23">
        <v>174.5</v>
      </c>
      <c r="G102" s="23">
        <v>174.5</v>
      </c>
      <c r="H102" s="23">
        <v>174.5</v>
      </c>
    </row>
    <row r="103" spans="1:8" ht="20.399999999999999" x14ac:dyDescent="0.25">
      <c r="A103" s="49" t="s">
        <v>180</v>
      </c>
      <c r="B103" s="25" t="s">
        <v>14</v>
      </c>
      <c r="C103" s="25" t="s">
        <v>41</v>
      </c>
      <c r="D103" s="25" t="s">
        <v>99</v>
      </c>
      <c r="E103" s="37"/>
      <c r="F103" s="28"/>
      <c r="G103" s="28"/>
      <c r="H103" s="28"/>
    </row>
    <row r="104" spans="1:8" ht="20.399999999999999" x14ac:dyDescent="0.25">
      <c r="A104" s="21" t="s">
        <v>185</v>
      </c>
      <c r="B104" s="17" t="s">
        <v>14</v>
      </c>
      <c r="C104" s="17" t="s">
        <v>41</v>
      </c>
      <c r="D104" s="17" t="s">
        <v>99</v>
      </c>
      <c r="E104" s="17" t="s">
        <v>45</v>
      </c>
      <c r="F104" s="23">
        <v>35.57</v>
      </c>
      <c r="G104" s="23">
        <v>39.1</v>
      </c>
      <c r="H104" s="23">
        <v>43.02</v>
      </c>
    </row>
    <row r="105" spans="1:8" ht="20.399999999999999" x14ac:dyDescent="0.25">
      <c r="A105" s="21" t="s">
        <v>186</v>
      </c>
      <c r="B105" s="17" t="s">
        <v>14</v>
      </c>
      <c r="C105" s="17" t="s">
        <v>41</v>
      </c>
      <c r="D105" s="17" t="s">
        <v>99</v>
      </c>
      <c r="E105" s="17" t="s">
        <v>103</v>
      </c>
      <c r="F105" s="23">
        <v>10.73</v>
      </c>
      <c r="G105" s="23">
        <v>11.8</v>
      </c>
      <c r="H105" s="23">
        <v>12.98</v>
      </c>
    </row>
    <row r="106" spans="1:8" ht="30.6" x14ac:dyDescent="0.25">
      <c r="A106" s="38" t="s">
        <v>178</v>
      </c>
      <c r="B106" s="39" t="s">
        <v>14</v>
      </c>
      <c r="C106" s="39" t="s">
        <v>40</v>
      </c>
      <c r="D106" s="39" t="s">
        <v>177</v>
      </c>
      <c r="E106" s="39"/>
      <c r="F106" s="40">
        <f>F107</f>
        <v>200</v>
      </c>
      <c r="G106" s="40">
        <f>G107</f>
        <v>200</v>
      </c>
      <c r="H106" s="40">
        <f>H107</f>
        <v>200</v>
      </c>
    </row>
    <row r="107" spans="1:8" ht="20.399999999999999" x14ac:dyDescent="0.25">
      <c r="A107" s="21" t="s">
        <v>171</v>
      </c>
      <c r="B107" s="17" t="s">
        <v>14</v>
      </c>
      <c r="C107" s="17" t="s">
        <v>40</v>
      </c>
      <c r="D107" s="17" t="s">
        <v>177</v>
      </c>
      <c r="E107" s="17"/>
      <c r="F107" s="23">
        <v>200</v>
      </c>
      <c r="G107" s="23">
        <v>200</v>
      </c>
      <c r="H107" s="23">
        <v>200</v>
      </c>
    </row>
    <row r="108" spans="1:8" x14ac:dyDescent="0.25">
      <c r="A108" s="11" t="s">
        <v>49</v>
      </c>
      <c r="B108" s="12"/>
      <c r="C108" s="11"/>
      <c r="D108" s="11"/>
      <c r="E108" s="11"/>
      <c r="F108" s="13">
        <f>+F53+F17</f>
        <v>38657.945999999996</v>
      </c>
      <c r="G108" s="13">
        <f>+G53+G17</f>
        <v>38925.15</v>
      </c>
      <c r="H108" s="13">
        <f>+H53+H17</f>
        <v>39810.25</v>
      </c>
    </row>
    <row r="109" spans="1:8" x14ac:dyDescent="0.25">
      <c r="A109" s="24"/>
    </row>
    <row r="112" spans="1:8" x14ac:dyDescent="0.25">
      <c r="A112" t="s">
        <v>107</v>
      </c>
      <c r="D112" t="s">
        <v>108</v>
      </c>
    </row>
    <row r="115" spans="1:5" x14ac:dyDescent="0.25">
      <c r="A115" s="10"/>
    </row>
    <row r="116" spans="1:5" x14ac:dyDescent="0.25">
      <c r="A116" s="10"/>
    </row>
    <row r="120" spans="1:5" x14ac:dyDescent="0.25">
      <c r="C120" s="10"/>
      <c r="D120" s="10"/>
      <c r="E120" s="10"/>
    </row>
  </sheetData>
  <mergeCells count="7">
    <mergeCell ref="G14:G15"/>
    <mergeCell ref="H14:H15"/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7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2017-10-11T08:30:48Z</cp:lastPrinted>
  <dcterms:created xsi:type="dcterms:W3CDTF">1996-10-08T23:32:33Z</dcterms:created>
  <dcterms:modified xsi:type="dcterms:W3CDTF">2017-10-25T06:05:57Z</dcterms:modified>
</cp:coreProperties>
</file>