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9720" windowHeight="720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H16" i="12" l="1"/>
  <c r="H14" i="12"/>
  <c r="G93" i="12" l="1"/>
  <c r="H86" i="12" l="1"/>
  <c r="G86" i="12"/>
  <c r="G80" i="12"/>
  <c r="G72" i="12"/>
  <c r="G68" i="12"/>
  <c r="G63" i="12"/>
  <c r="G35" i="12"/>
  <c r="G16" i="12"/>
  <c r="H110" i="12"/>
  <c r="G110" i="12"/>
  <c r="G92" i="12" s="1"/>
  <c r="G91" i="12" s="1"/>
  <c r="I113" i="12"/>
  <c r="I112" i="12"/>
  <c r="I108" i="12"/>
  <c r="I107" i="12"/>
  <c r="I97" i="12"/>
  <c r="I88" i="12"/>
  <c r="H80" i="12"/>
  <c r="H72" i="12"/>
  <c r="I78" i="12"/>
  <c r="H68" i="12"/>
  <c r="H63" i="12"/>
  <c r="I71" i="12"/>
  <c r="I70" i="12"/>
  <c r="I69" i="12"/>
  <c r="I66" i="12"/>
  <c r="I65" i="12"/>
  <c r="H53" i="12"/>
  <c r="G53" i="12"/>
  <c r="H35" i="12"/>
  <c r="I36" i="12"/>
  <c r="I37" i="12"/>
  <c r="I38" i="12"/>
  <c r="I34" i="12"/>
  <c r="I33" i="12"/>
  <c r="I32" i="12"/>
  <c r="I28" i="12"/>
  <c r="H62" i="12" l="1"/>
  <c r="G62" i="12"/>
  <c r="I68" i="12"/>
  <c r="I72" i="12"/>
  <c r="I80" i="12"/>
  <c r="I16" i="12"/>
  <c r="I35" i="12"/>
  <c r="H49" i="12"/>
  <c r="G49" i="12"/>
  <c r="I51" i="12"/>
  <c r="H93" i="12" l="1"/>
  <c r="I102" i="12"/>
  <c r="I100" i="12"/>
  <c r="I83" i="12"/>
  <c r="I82" i="12"/>
  <c r="H92" i="12" l="1"/>
  <c r="H91" i="12" s="1"/>
  <c r="I91" i="12" s="1"/>
  <c r="H40" i="12"/>
  <c r="G40" i="12"/>
  <c r="I29" i="12"/>
  <c r="I40" i="12" l="1"/>
  <c r="I109" i="12"/>
  <c r="I106" i="12"/>
  <c r="I105" i="12"/>
  <c r="I96" i="12"/>
  <c r="I95" i="12"/>
  <c r="I94" i="12"/>
  <c r="I87" i="12"/>
  <c r="I77" i="12"/>
  <c r="I76" i="12"/>
  <c r="I75" i="12"/>
  <c r="I64" i="12"/>
  <c r="I61" i="12"/>
  <c r="I56" i="12"/>
  <c r="I55" i="12"/>
  <c r="I22" i="12"/>
  <c r="I21" i="12"/>
  <c r="I31" i="12"/>
  <c r="I27" i="12"/>
  <c r="I26" i="12"/>
  <c r="I25" i="12"/>
  <c r="I24" i="12"/>
  <c r="I23" i="12"/>
  <c r="I20" i="12"/>
  <c r="I19" i="12"/>
  <c r="I18" i="12"/>
  <c r="H59" i="12"/>
  <c r="I98" i="12" l="1"/>
  <c r="I104" i="12"/>
  <c r="H39" i="12"/>
  <c r="H13" i="12" s="1"/>
  <c r="H79" i="12"/>
  <c r="H57" i="12"/>
  <c r="H52" i="12" s="1"/>
  <c r="H48" i="12"/>
  <c r="H44" i="12" l="1"/>
  <c r="H85" i="12"/>
  <c r="H47" i="12"/>
  <c r="H84" i="12" l="1"/>
  <c r="I54" i="12"/>
  <c r="H43" i="12"/>
  <c r="I74" i="12"/>
  <c r="I101" i="12"/>
  <c r="H42" i="12" l="1"/>
  <c r="I73" i="12"/>
  <c r="H12" i="12" l="1"/>
  <c r="H89" i="12" s="1"/>
  <c r="I62" i="12"/>
  <c r="I81" i="12"/>
  <c r="I30" i="12"/>
  <c r="I53" i="12" l="1"/>
  <c r="G79" i="12"/>
  <c r="I79" i="12" l="1"/>
  <c r="I60" i="12"/>
  <c r="G59" i="12"/>
  <c r="I59" i="12" s="1"/>
  <c r="I103" i="12"/>
  <c r="I67" i="12"/>
  <c r="I15" i="12" l="1"/>
  <c r="G14" i="12"/>
  <c r="I50" i="12"/>
  <c r="I111" i="12"/>
  <c r="I17" i="12"/>
  <c r="I99" i="12"/>
  <c r="I46" i="12"/>
  <c r="I93" i="12" l="1"/>
  <c r="I110" i="12"/>
  <c r="G48" i="12"/>
  <c r="I49" i="12"/>
  <c r="I14" i="12"/>
  <c r="G44" i="12"/>
  <c r="I44" i="12" s="1"/>
  <c r="I45" i="12"/>
  <c r="G57" i="12" l="1"/>
  <c r="G52" i="12" s="1"/>
  <c r="I58" i="12"/>
  <c r="G43" i="12"/>
  <c r="G47" i="12"/>
  <c r="I47" i="12" s="1"/>
  <c r="I48" i="12"/>
  <c r="I92" i="12"/>
  <c r="G85" i="12" l="1"/>
  <c r="I86" i="12"/>
  <c r="G42" i="12"/>
  <c r="I43" i="12"/>
  <c r="I63" i="12"/>
  <c r="I57" i="12"/>
  <c r="I52" i="12"/>
  <c r="I42" i="12" l="1"/>
  <c r="I41" i="12"/>
  <c r="G84" i="12"/>
  <c r="I85" i="12"/>
  <c r="I84" i="12" l="1"/>
  <c r="G39" i="12"/>
  <c r="G13" i="12" s="1"/>
  <c r="G12" i="12" s="1"/>
  <c r="I12" i="12" l="1"/>
  <c r="G89" i="12"/>
  <c r="I39" i="12"/>
  <c r="I13" i="12" l="1"/>
  <c r="I89" i="12" l="1"/>
</calcChain>
</file>

<file path=xl/sharedStrings.xml><?xml version="1.0" encoding="utf-8"?>
<sst xmlns="http://schemas.openxmlformats.org/spreadsheetml/2006/main" count="608" uniqueCount="243">
  <si>
    <t>№ п/п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</si>
  <si>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</si>
  <si>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</si>
  <si>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</si>
  <si>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</si>
  <si>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</si>
  <si>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</si>
  <si>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</si>
  <si>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</si>
  <si>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</si>
  <si>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</si>
  <si>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</si>
  <si>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</si>
  <si>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</si>
  <si>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</si>
  <si>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Единица измерения: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</si>
  <si>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</si>
  <si>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</si>
  <si>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</si>
  <si>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</si>
  <si>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</si>
  <si>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</si>
  <si>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</si>
  <si>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</si>
  <si>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</si>
  <si>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</si>
  <si>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</si>
  <si>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</si>
  <si>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</si>
  <si>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</si>
  <si>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</si>
  <si>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</si>
  <si>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</si>
  <si>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</si>
  <si>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</si>
  <si>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</si>
  <si>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</si>
  <si>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</si>
  <si>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</si>
  <si>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</si>
  <si>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</si>
  <si>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</si>
  <si>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</si>
  <si>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</si>
  <si>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</si>
  <si>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</si>
  <si>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</si>
  <si>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33</t>
  </si>
  <si>
    <t>0300</t>
  </si>
  <si>
    <t>НАЦИОНАЛЬНАЯ БЕЗОПАСНОСТЬ И ПРАВООХРАНИТЕЛЬНАЯ ДЕЯТЕЛЬНОСТЬ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</si>
  <si>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</si>
  <si>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</si>
  <si>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</si>
  <si>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</si>
  <si>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</si>
  <si>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</si>
  <si>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</si>
  <si>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</si>
  <si>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</si>
  <si>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</si>
  <si>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</si>
  <si>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</si>
  <si>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</si>
  <si>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</si>
  <si>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</si>
  <si>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</si>
  <si>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</si>
  <si>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</si>
  <si>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</si>
  <si>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</si>
  <si>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</si>
  <si>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</si>
  <si>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</si>
  <si>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</si>
  <si>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</si>
  <si>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59</t>
  </si>
  <si>
    <t>61</t>
  </si>
  <si>
    <t>64</t>
  </si>
  <si>
    <t>0700</t>
  </si>
  <si>
    <t>ОБРАЗОВАНИЕ</t>
  </si>
  <si>
    <t>0707</t>
  </si>
  <si>
    <t>Молодежная политика и оздоровление детей</t>
  </si>
  <si>
    <t>69</t>
  </si>
  <si>
    <t>0800</t>
  </si>
  <si>
    <t>КУЛЬТУРА, КИНЕМАТОГРАФИЯ</t>
  </si>
  <si>
    <t>70</t>
  </si>
  <si>
    <t>0801</t>
  </si>
  <si>
    <t>Культура</t>
  </si>
  <si>
    <t>111</t>
  </si>
  <si>
    <t>Фонд оплаты труда казенных учреждений и взносы по обязательному социальному страхованию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</si>
  <si>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</si>
  <si>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</si>
  <si>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</si>
  <si>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</si>
  <si>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</si>
  <si>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</si>
  <si>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</si>
  <si>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</si>
  <si>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</si>
  <si>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</si>
  <si>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</si>
  <si>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</si>
  <si>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</si>
  <si>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1102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</si>
  <si>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</si>
  <si>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</si>
  <si>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</si>
  <si>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</si>
  <si>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</si>
  <si>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</si>
  <si>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</si>
  <si>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38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</si>
  <si>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</si>
  <si>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</si>
  <si>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</si>
  <si>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83</t>
  </si>
  <si>
    <t>Ведомственная структура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</si>
  <si>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</si>
  <si>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</si>
  <si>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</si>
  <si>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</si>
  <si>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</si>
  <si>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</si>
  <si>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</si>
  <si>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</si>
  <si>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</si>
  <si>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</si>
  <si>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</si>
  <si>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</si>
  <si>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</si>
  <si>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</si>
  <si>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</si>
  <si>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</si>
  <si>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</si>
  <si>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</si>
  <si>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</si>
  <si>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</si>
  <si>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</si>
  <si>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</si>
  <si>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</si>
  <si>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</si>
  <si>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</si>
  <si>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</si>
  <si>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</si>
  <si>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</si>
  <si>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</si>
  <si>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</si>
  <si>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</si>
  <si>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</si>
  <si>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</si>
  <si>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</si>
  <si>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</si>
  <si>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</si>
  <si>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</si>
  <si>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13</t>
  </si>
  <si>
    <t>242</t>
  </si>
  <si>
    <t>6170071340</t>
  </si>
  <si>
    <t>Иные выплаты персоналу учреждений за исключением фонда оплаты труда</t>
  </si>
  <si>
    <t>112</t>
  </si>
  <si>
    <t>19</t>
  </si>
  <si>
    <t>20</t>
  </si>
  <si>
    <t>22</t>
  </si>
  <si>
    <t>43</t>
  </si>
  <si>
    <t>46</t>
  </si>
  <si>
    <t>49</t>
  </si>
  <si>
    <t>53</t>
  </si>
  <si>
    <t>68</t>
  </si>
  <si>
    <t>84</t>
  </si>
  <si>
    <t>853</t>
  </si>
  <si>
    <t>Уплата иных платежей</t>
  </si>
  <si>
    <t>Закупка товаров, работ, услуг в сфере информационно-коммуникационных тезнологий</t>
  </si>
  <si>
    <t>7111115510</t>
  </si>
  <si>
    <t>7131172020</t>
  </si>
  <si>
    <t>852</t>
  </si>
  <si>
    <t>71311116400</t>
  </si>
  <si>
    <t>71311S0880</t>
  </si>
  <si>
    <t>7131115200</t>
  </si>
  <si>
    <t>71311S0140</t>
  </si>
  <si>
    <t>Иные выплаты работникам казенных учреждений</t>
  </si>
  <si>
    <t>122</t>
  </si>
  <si>
    <t>10</t>
  </si>
  <si>
    <t>34</t>
  </si>
  <si>
    <t>35</t>
  </si>
  <si>
    <t>36</t>
  </si>
  <si>
    <t>54</t>
  </si>
  <si>
    <t>87</t>
  </si>
  <si>
    <t>88</t>
  </si>
  <si>
    <t>89</t>
  </si>
  <si>
    <t>90</t>
  </si>
  <si>
    <t>91</t>
  </si>
  <si>
    <t>92</t>
  </si>
  <si>
    <t>93</t>
  </si>
  <si>
    <t>94</t>
  </si>
  <si>
    <t>96</t>
  </si>
  <si>
    <t>98</t>
  </si>
  <si>
    <t>99</t>
  </si>
  <si>
    <t>100</t>
  </si>
  <si>
    <t>101</t>
  </si>
  <si>
    <t>102</t>
  </si>
  <si>
    <t>104</t>
  </si>
  <si>
    <t>%% исполнения</t>
  </si>
  <si>
    <t xml:space="preserve">крешению Совета депутатов </t>
  </si>
  <si>
    <t>Исполнение судебных актов</t>
  </si>
  <si>
    <t>831</t>
  </si>
  <si>
    <t>31</t>
  </si>
  <si>
    <t>95</t>
  </si>
  <si>
    <t>6290017110</t>
  </si>
  <si>
    <t>6290013150</t>
  </si>
  <si>
    <t>Приложение 4</t>
  </si>
  <si>
    <t>0502</t>
  </si>
  <si>
    <t>Фонд оплаты учреждений</t>
  </si>
  <si>
    <t>51</t>
  </si>
  <si>
    <t>52</t>
  </si>
  <si>
    <t>62</t>
  </si>
  <si>
    <t>63</t>
  </si>
  <si>
    <t>71</t>
  </si>
  <si>
    <t>86</t>
  </si>
  <si>
    <t>103</t>
  </si>
  <si>
    <t>0309</t>
  </si>
  <si>
    <t>7121115690</t>
  </si>
  <si>
    <t>Премии и гранты</t>
  </si>
  <si>
    <t>350</t>
  </si>
  <si>
    <t>6180015070</t>
  </si>
  <si>
    <t>Иные ыплаты персоналу государственных (муниципальных) органов, за исключением фонда оплаты труда</t>
  </si>
  <si>
    <t>6180071340</t>
  </si>
  <si>
    <t>6290016271</t>
  </si>
  <si>
    <t>0106</t>
  </si>
  <si>
    <t>6290013000</t>
  </si>
  <si>
    <t>7111119100</t>
  </si>
  <si>
    <t>Иные межбюжетные трансферты</t>
  </si>
  <si>
    <t>71311S4660</t>
  </si>
  <si>
    <t>7161118930</t>
  </si>
  <si>
    <t>7151118660</t>
  </si>
  <si>
    <t>1003</t>
  </si>
  <si>
    <t>71311S0750</t>
  </si>
  <si>
    <t>71411S0361</t>
  </si>
  <si>
    <t>71411S0363</t>
  </si>
  <si>
    <t xml:space="preserve">Фонд оплаты труда учреждений </t>
  </si>
  <si>
    <t xml:space="preserve"> расходов бюджета Пудомягского сельского поселения на 2018 год</t>
  </si>
  <si>
    <t>План 2018 г</t>
  </si>
  <si>
    <t>Исполнение за 2018 г</t>
  </si>
  <si>
    <t>Пудомягского сельского поселения</t>
  </si>
  <si>
    <t>от 17.06.2019 №281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</si>
</sst>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3" borderId="0" xfId="0" applyFill="1"/>
    <xf numFmtId="49" fontId="1" fillId="3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3" borderId="1" xfId="0" applyFill="1" applyBorder="1"/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0" fillId="0" borderId="0" xfId="0" applyNumberFormat="1" applyBorder="1"/>
    <xf numFmtId="4" fontId="8" fillId="0" borderId="0" xfId="0" applyNumberFormat="1" applyFont="1" applyBorder="1" applyAlignment="1" applyProtection="1">
      <alignment horizontal="right" vertical="center" wrapText="1"/>
    </xf>
    <xf numFmtId="4" fontId="5" fillId="0" borderId="0" xfId="0" applyNumberFormat="1" applyFont="1" applyBorder="1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3"/>
  <sheetViews>
    <sheetView tabSelected="1" workbookViewId="0">
      <selection activeCell="E4" sqref="E4"/>
    </sheetView>
  </sheetViews>
  <sheetFormatPr defaultColWidth="8.88671875" defaultRowHeight="13.2" x14ac:dyDescent="0.25"/>
  <cols>
    <col min="1" max="1" width="8.5546875" style="19" customWidth="1"/>
    <col min="2" max="2" width="40.6640625" customWidth="1"/>
    <col min="3" max="3" width="6.44140625" customWidth="1"/>
    <col min="4" max="4" width="7.109375" customWidth="1"/>
    <col min="5" max="5" width="10.5546875" customWidth="1"/>
    <col min="6" max="6" width="5.44140625" customWidth="1"/>
    <col min="7" max="9" width="12.88671875" customWidth="1"/>
    <col min="10" max="10" width="15.6640625" style="27" customWidth="1"/>
    <col min="11" max="35" width="15.6640625" customWidth="1"/>
  </cols>
  <sheetData>
    <row r="1" spans="1:9" x14ac:dyDescent="0.25">
      <c r="C1" s="30"/>
      <c r="D1" s="30"/>
      <c r="E1" s="31" t="s">
        <v>208</v>
      </c>
      <c r="F1" s="31"/>
      <c r="G1" s="31"/>
    </row>
    <row r="2" spans="1:9" x14ac:dyDescent="0.25">
      <c r="C2" s="30"/>
      <c r="D2" s="30"/>
      <c r="E2" s="31" t="s">
        <v>201</v>
      </c>
      <c r="F2" s="31"/>
      <c r="G2" s="31"/>
    </row>
    <row r="3" spans="1:9" x14ac:dyDescent="0.25">
      <c r="C3" s="30"/>
      <c r="D3" s="30"/>
      <c r="E3" s="31" t="s">
        <v>241</v>
      </c>
      <c r="F3" s="31"/>
      <c r="G3" s="31"/>
    </row>
    <row r="4" spans="1:9" x14ac:dyDescent="0.25">
      <c r="C4" s="30"/>
      <c r="D4" s="30"/>
      <c r="E4" s="31" t="s">
        <v>242</v>
      </c>
      <c r="F4" s="31"/>
      <c r="G4" s="31"/>
    </row>
    <row r="6" spans="1:9" ht="15.6" customHeight="1" x14ac:dyDescent="0.25">
      <c r="A6" s="32" t="s">
        <v>116</v>
      </c>
      <c r="B6" s="32"/>
      <c r="C6" s="32"/>
      <c r="D6" s="32"/>
      <c r="E6" s="32"/>
      <c r="F6" s="32"/>
      <c r="G6" s="32"/>
      <c r="H6" s="32"/>
      <c r="I6" s="32"/>
    </row>
    <row r="7" spans="1:9" ht="19.5" customHeight="1" x14ac:dyDescent="0.25">
      <c r="A7" s="32" t="s">
        <v>238</v>
      </c>
      <c r="B7" s="32"/>
      <c r="C7" s="32"/>
      <c r="D7" s="32"/>
      <c r="E7" s="32"/>
      <c r="F7" s="32"/>
      <c r="G7" s="32"/>
      <c r="H7" s="32"/>
      <c r="I7" s="32"/>
    </row>
    <row r="8" spans="1:9" ht="13.5" customHeight="1" x14ac:dyDescent="0.25">
      <c r="A8" s="35" t="s">
        <v>15</v>
      </c>
      <c r="B8" s="35"/>
      <c r="C8" s="1" t="s">
        <v>21</v>
      </c>
      <c r="D8" s="2"/>
      <c r="E8" s="2"/>
      <c r="F8" s="2"/>
      <c r="G8" s="2"/>
      <c r="H8" s="2"/>
      <c r="I8" s="2"/>
    </row>
    <row r="9" spans="1:9" x14ac:dyDescent="0.25">
      <c r="A9" s="33" t="s">
        <v>0</v>
      </c>
      <c r="B9" s="33" t="s">
        <v>22</v>
      </c>
      <c r="C9" s="33" t="s">
        <v>13</v>
      </c>
      <c r="D9" s="33"/>
      <c r="E9" s="33"/>
      <c r="F9" s="33"/>
      <c r="G9" s="33" t="s">
        <v>239</v>
      </c>
      <c r="H9" s="33" t="s">
        <v>240</v>
      </c>
      <c r="I9" s="33" t="s">
        <v>200</v>
      </c>
    </row>
    <row r="10" spans="1:9" x14ac:dyDescent="0.25">
      <c r="A10" s="34"/>
      <c r="B10" s="34"/>
      <c r="C10" s="6" t="s">
        <v>17</v>
      </c>
      <c r="D10" s="6" t="s">
        <v>20</v>
      </c>
      <c r="E10" s="6" t="s">
        <v>19</v>
      </c>
      <c r="F10" s="6" t="s">
        <v>18</v>
      </c>
      <c r="G10" s="34"/>
      <c r="H10" s="34"/>
      <c r="I10" s="34"/>
    </row>
    <row r="11" spans="1:9" x14ac:dyDescent="0.25">
      <c r="A11" s="7" t="s">
        <v>16</v>
      </c>
      <c r="B11" s="7" t="s">
        <v>1</v>
      </c>
      <c r="C11" s="7" t="s">
        <v>2</v>
      </c>
      <c r="D11" s="7" t="s">
        <v>3</v>
      </c>
      <c r="E11" s="7" t="s">
        <v>12</v>
      </c>
      <c r="F11" s="7" t="s">
        <v>4</v>
      </c>
      <c r="G11" s="7" t="s">
        <v>5</v>
      </c>
      <c r="H11" s="7" t="s">
        <v>5</v>
      </c>
      <c r="I11" s="7" t="s">
        <v>5</v>
      </c>
    </row>
    <row r="12" spans="1:9" ht="48" x14ac:dyDescent="0.25">
      <c r="A12" s="8" t="s">
        <v>16</v>
      </c>
      <c r="B12" s="9" t="s">
        <v>113</v>
      </c>
      <c r="C12" s="8" t="s">
        <v>24</v>
      </c>
      <c r="D12" s="8" t="s">
        <v>23</v>
      </c>
      <c r="E12" s="8" t="s">
        <v>23</v>
      </c>
      <c r="F12" s="8" t="s">
        <v>23</v>
      </c>
      <c r="G12" s="10">
        <f>+G13+G42+G47+G52+G62+G79+G84</f>
        <v>43591.436000000002</v>
      </c>
      <c r="H12" s="10">
        <f t="shared" ref="H12" si="0">+H13+H42+H47+H52+H62+H79+H84</f>
        <v>37903.317673999998</v>
      </c>
      <c r="I12" s="10">
        <f>H12/G12*100</f>
        <v>86.951293997288815</v>
      </c>
    </row>
    <row r="13" spans="1:9" x14ac:dyDescent="0.25">
      <c r="A13" s="8" t="s">
        <v>1</v>
      </c>
      <c r="B13" s="11" t="s">
        <v>26</v>
      </c>
      <c r="C13" s="8" t="s">
        <v>24</v>
      </c>
      <c r="D13" s="8" t="s">
        <v>25</v>
      </c>
      <c r="E13" s="8" t="s">
        <v>23</v>
      </c>
      <c r="F13" s="8" t="s">
        <v>23</v>
      </c>
      <c r="G13" s="12">
        <f xml:space="preserve"> +G14+G16+G39+G35</f>
        <v>15808.174999999999</v>
      </c>
      <c r="H13" s="12">
        <f xml:space="preserve"> +H14+H16+H39+H35</f>
        <v>14362.791193999999</v>
      </c>
      <c r="I13" s="10">
        <f t="shared" ref="I13:I29" si="1">+H13/G13*100</f>
        <v>90.85673200100581</v>
      </c>
    </row>
    <row r="14" spans="1:9" ht="40.799999999999997" x14ac:dyDescent="0.25">
      <c r="A14" s="8" t="s">
        <v>2</v>
      </c>
      <c r="B14" s="11" t="s">
        <v>28</v>
      </c>
      <c r="C14" s="8" t="s">
        <v>24</v>
      </c>
      <c r="D14" s="8" t="s">
        <v>27</v>
      </c>
      <c r="E14" s="8" t="s">
        <v>137</v>
      </c>
      <c r="F14" s="8" t="s">
        <v>23</v>
      </c>
      <c r="G14" s="12">
        <f>+G15</f>
        <v>400</v>
      </c>
      <c r="H14" s="12">
        <f>+H15</f>
        <v>386.01799999999997</v>
      </c>
      <c r="I14" s="12">
        <f t="shared" si="1"/>
        <v>96.504499999999993</v>
      </c>
    </row>
    <row r="15" spans="1:9" ht="40.799999999999997" x14ac:dyDescent="0.25">
      <c r="A15" s="20" t="s">
        <v>3</v>
      </c>
      <c r="B15" s="4" t="s">
        <v>30</v>
      </c>
      <c r="C15" s="3" t="s">
        <v>24</v>
      </c>
      <c r="D15" s="3" t="s">
        <v>27</v>
      </c>
      <c r="E15" s="3" t="s">
        <v>138</v>
      </c>
      <c r="F15" s="3" t="s">
        <v>29</v>
      </c>
      <c r="G15" s="5">
        <v>400</v>
      </c>
      <c r="H15" s="5">
        <v>386.01799999999997</v>
      </c>
      <c r="I15" s="5">
        <f t="shared" si="1"/>
        <v>96.504499999999993</v>
      </c>
    </row>
    <row r="16" spans="1:9" ht="40.799999999999997" x14ac:dyDescent="0.25">
      <c r="A16" s="8" t="s">
        <v>12</v>
      </c>
      <c r="B16" s="11" t="s">
        <v>32</v>
      </c>
      <c r="C16" s="8" t="s">
        <v>24</v>
      </c>
      <c r="D16" s="8" t="s">
        <v>31</v>
      </c>
      <c r="E16" s="8" t="s">
        <v>137</v>
      </c>
      <c r="F16" s="8" t="s">
        <v>23</v>
      </c>
      <c r="G16" s="12">
        <f>SUM(G17:G34)</f>
        <v>14584.775</v>
      </c>
      <c r="H16" s="12">
        <f>SUM(H17:H34)</f>
        <v>13302.556193999999</v>
      </c>
      <c r="I16" s="12">
        <f>+H16/G16*100</f>
        <v>91.208511574570053</v>
      </c>
    </row>
    <row r="17" spans="1:10" ht="20.399999999999999" x14ac:dyDescent="0.25">
      <c r="A17" s="20" t="s">
        <v>4</v>
      </c>
      <c r="B17" s="4" t="s">
        <v>151</v>
      </c>
      <c r="C17" s="3" t="s">
        <v>24</v>
      </c>
      <c r="D17" s="3" t="s">
        <v>31</v>
      </c>
      <c r="E17" s="3" t="s">
        <v>136</v>
      </c>
      <c r="F17" s="3" t="s">
        <v>33</v>
      </c>
      <c r="G17" s="5">
        <v>5640</v>
      </c>
      <c r="H17" s="5">
        <v>5451.9570000000003</v>
      </c>
      <c r="I17" s="5">
        <f t="shared" si="1"/>
        <v>96.665904255319163</v>
      </c>
      <c r="J17" s="28"/>
    </row>
    <row r="18" spans="1:10" ht="36" customHeight="1" x14ac:dyDescent="0.25">
      <c r="A18" s="20" t="s">
        <v>5</v>
      </c>
      <c r="B18" s="4" t="s">
        <v>150</v>
      </c>
      <c r="C18" s="3" t="s">
        <v>24</v>
      </c>
      <c r="D18" s="3" t="s">
        <v>31</v>
      </c>
      <c r="E18" s="3" t="s">
        <v>136</v>
      </c>
      <c r="F18" s="3" t="s">
        <v>153</v>
      </c>
      <c r="G18" s="5">
        <v>1765</v>
      </c>
      <c r="H18" s="5">
        <v>1738.2529999999999</v>
      </c>
      <c r="I18" s="5">
        <f t="shared" si="1"/>
        <v>98.484589235127473</v>
      </c>
      <c r="J18" s="28"/>
    </row>
    <row r="19" spans="1:10" ht="30.6" x14ac:dyDescent="0.25">
      <c r="A19" s="20" t="s">
        <v>14</v>
      </c>
      <c r="B19" s="4" t="s">
        <v>34</v>
      </c>
      <c r="C19" s="3" t="s">
        <v>24</v>
      </c>
      <c r="D19" s="3" t="s">
        <v>31</v>
      </c>
      <c r="E19" s="3" t="s">
        <v>139</v>
      </c>
      <c r="F19" s="3" t="s">
        <v>33</v>
      </c>
      <c r="G19" s="5">
        <v>1300</v>
      </c>
      <c r="H19" s="5">
        <v>1204.404</v>
      </c>
      <c r="I19" s="5">
        <f t="shared" si="1"/>
        <v>92.646461538461537</v>
      </c>
      <c r="J19" s="28"/>
    </row>
    <row r="20" spans="1:10" ht="30.6" x14ac:dyDescent="0.25">
      <c r="A20" s="20" t="s">
        <v>6</v>
      </c>
      <c r="B20" s="4" t="s">
        <v>150</v>
      </c>
      <c r="C20" s="3" t="s">
        <v>24</v>
      </c>
      <c r="D20" s="3" t="s">
        <v>31</v>
      </c>
      <c r="E20" s="3" t="s">
        <v>139</v>
      </c>
      <c r="F20" s="3" t="s">
        <v>153</v>
      </c>
      <c r="G20" s="5">
        <v>393</v>
      </c>
      <c r="H20" s="5">
        <v>359.01</v>
      </c>
      <c r="I20" s="5">
        <f t="shared" si="1"/>
        <v>91.351145038167942</v>
      </c>
      <c r="J20" s="28"/>
    </row>
    <row r="21" spans="1:10" ht="20.399999999999999" x14ac:dyDescent="0.25">
      <c r="A21" s="20" t="s">
        <v>180</v>
      </c>
      <c r="B21" s="4" t="s">
        <v>151</v>
      </c>
      <c r="C21" s="3" t="s">
        <v>24</v>
      </c>
      <c r="D21" s="3" t="s">
        <v>31</v>
      </c>
      <c r="E21" s="3" t="s">
        <v>156</v>
      </c>
      <c r="F21" s="3" t="s">
        <v>33</v>
      </c>
      <c r="G21" s="5">
        <v>454.52499999999998</v>
      </c>
      <c r="H21" s="5">
        <v>454.52499999999998</v>
      </c>
      <c r="I21" s="5">
        <f>+H21/G21*100</f>
        <v>100</v>
      </c>
      <c r="J21" s="28"/>
    </row>
    <row r="22" spans="1:10" ht="30.6" x14ac:dyDescent="0.25">
      <c r="A22" s="20" t="s">
        <v>7</v>
      </c>
      <c r="B22" s="4" t="s">
        <v>150</v>
      </c>
      <c r="C22" s="3" t="s">
        <v>24</v>
      </c>
      <c r="D22" s="3" t="s">
        <v>31</v>
      </c>
      <c r="E22" s="3" t="s">
        <v>156</v>
      </c>
      <c r="F22" s="3" t="s">
        <v>153</v>
      </c>
      <c r="G22" s="5">
        <v>137.26599999999999</v>
      </c>
      <c r="H22" s="5">
        <v>137.26599999999999</v>
      </c>
      <c r="I22" s="5">
        <f>+H22/G22*100</f>
        <v>100</v>
      </c>
      <c r="J22" s="28"/>
    </row>
    <row r="23" spans="1:10" ht="30.6" x14ac:dyDescent="0.25">
      <c r="A23" s="20" t="s">
        <v>108</v>
      </c>
      <c r="B23" s="4" t="s">
        <v>34</v>
      </c>
      <c r="C23" s="3" t="s">
        <v>24</v>
      </c>
      <c r="D23" s="3" t="s">
        <v>31</v>
      </c>
      <c r="E23" s="3" t="s">
        <v>140</v>
      </c>
      <c r="F23" s="3" t="s">
        <v>33</v>
      </c>
      <c r="G23" s="5">
        <v>785</v>
      </c>
      <c r="H23" s="5">
        <v>769.94200000000001</v>
      </c>
      <c r="I23" s="5">
        <f t="shared" si="1"/>
        <v>98.081783439490451</v>
      </c>
      <c r="J23" s="28"/>
    </row>
    <row r="24" spans="1:10" x14ac:dyDescent="0.25">
      <c r="A24" s="20" t="s">
        <v>154</v>
      </c>
      <c r="B24" s="4" t="s">
        <v>178</v>
      </c>
      <c r="C24" s="3" t="s">
        <v>24</v>
      </c>
      <c r="D24" s="3" t="s">
        <v>31</v>
      </c>
      <c r="E24" s="3" t="s">
        <v>140</v>
      </c>
      <c r="F24" s="3" t="s">
        <v>179</v>
      </c>
      <c r="G24" s="5">
        <v>15</v>
      </c>
      <c r="H24" s="5">
        <v>11.997</v>
      </c>
      <c r="I24" s="5">
        <f t="shared" si="1"/>
        <v>79.97999999999999</v>
      </c>
      <c r="J24" s="28"/>
    </row>
    <row r="25" spans="1:10" ht="30.6" x14ac:dyDescent="0.25">
      <c r="A25" s="20" t="s">
        <v>109</v>
      </c>
      <c r="B25" s="4" t="s">
        <v>150</v>
      </c>
      <c r="C25" s="3" t="s">
        <v>24</v>
      </c>
      <c r="D25" s="3" t="s">
        <v>31</v>
      </c>
      <c r="E25" s="3" t="s">
        <v>140</v>
      </c>
      <c r="F25" s="3" t="s">
        <v>153</v>
      </c>
      <c r="G25" s="5">
        <v>237.36</v>
      </c>
      <c r="H25" s="5">
        <v>228.86</v>
      </c>
      <c r="I25" s="5">
        <f t="shared" si="1"/>
        <v>96.418941691944724</v>
      </c>
      <c r="J25" s="28"/>
    </row>
    <row r="26" spans="1:10" ht="20.399999999999999" x14ac:dyDescent="0.25">
      <c r="A26" s="20" t="s">
        <v>110</v>
      </c>
      <c r="B26" s="4" t="s">
        <v>36</v>
      </c>
      <c r="C26" s="3" t="s">
        <v>24</v>
      </c>
      <c r="D26" s="3" t="s">
        <v>31</v>
      </c>
      <c r="E26" s="3" t="s">
        <v>140</v>
      </c>
      <c r="F26" s="3" t="s">
        <v>35</v>
      </c>
      <c r="G26" s="5">
        <v>3104</v>
      </c>
      <c r="H26" s="5">
        <v>2352.9430000000002</v>
      </c>
      <c r="I26" s="5">
        <f t="shared" si="1"/>
        <v>75.803576030927843</v>
      </c>
      <c r="J26" s="28"/>
    </row>
    <row r="27" spans="1:10" ht="20.399999999999999" x14ac:dyDescent="0.25">
      <c r="A27" s="20" t="s">
        <v>8</v>
      </c>
      <c r="B27" s="4" t="s">
        <v>170</v>
      </c>
      <c r="C27" s="3" t="s">
        <v>24</v>
      </c>
      <c r="D27" s="3" t="s">
        <v>31</v>
      </c>
      <c r="E27" s="3" t="s">
        <v>140</v>
      </c>
      <c r="F27" s="3" t="s">
        <v>155</v>
      </c>
      <c r="G27" s="5">
        <v>100</v>
      </c>
      <c r="H27" s="5">
        <v>50.74</v>
      </c>
      <c r="I27" s="5">
        <f t="shared" si="1"/>
        <v>50.740000000000009</v>
      </c>
      <c r="J27" s="28"/>
    </row>
    <row r="28" spans="1:10" x14ac:dyDescent="0.25">
      <c r="A28" s="20"/>
      <c r="B28" s="4" t="s">
        <v>220</v>
      </c>
      <c r="C28" s="3" t="s">
        <v>24</v>
      </c>
      <c r="D28" s="3" t="s">
        <v>31</v>
      </c>
      <c r="E28" s="3" t="s">
        <v>140</v>
      </c>
      <c r="F28" s="3" t="s">
        <v>221</v>
      </c>
      <c r="G28" s="5">
        <v>70</v>
      </c>
      <c r="H28" s="5">
        <v>49.851999999999997</v>
      </c>
      <c r="I28" s="5">
        <f t="shared" si="1"/>
        <v>71.217142857142861</v>
      </c>
      <c r="J28" s="28"/>
    </row>
    <row r="29" spans="1:10" x14ac:dyDescent="0.25">
      <c r="A29" s="20" t="s">
        <v>9</v>
      </c>
      <c r="B29" s="4" t="s">
        <v>202</v>
      </c>
      <c r="C29" s="3" t="s">
        <v>24</v>
      </c>
      <c r="D29" s="3" t="s">
        <v>31</v>
      </c>
      <c r="E29" s="3" t="s">
        <v>140</v>
      </c>
      <c r="F29" s="3" t="s">
        <v>203</v>
      </c>
      <c r="G29" s="5">
        <v>122</v>
      </c>
      <c r="H29" s="5">
        <v>120.3</v>
      </c>
      <c r="I29" s="5">
        <f t="shared" si="1"/>
        <v>98.606557377049171</v>
      </c>
      <c r="J29" s="28"/>
    </row>
    <row r="30" spans="1:10" ht="20.399999999999999" x14ac:dyDescent="0.25">
      <c r="A30" s="20" t="s">
        <v>10</v>
      </c>
      <c r="B30" s="4" t="s">
        <v>36</v>
      </c>
      <c r="C30" s="3" t="s">
        <v>24</v>
      </c>
      <c r="D30" s="3" t="s">
        <v>31</v>
      </c>
      <c r="E30" s="3" t="s">
        <v>140</v>
      </c>
      <c r="F30" s="3" t="s">
        <v>173</v>
      </c>
      <c r="G30" s="5">
        <v>20</v>
      </c>
      <c r="H30" s="5">
        <v>2.0190000000000001</v>
      </c>
      <c r="I30" s="5">
        <f t="shared" ref="I30" si="2">+H30/G30*100</f>
        <v>10.095000000000001</v>
      </c>
      <c r="J30" s="28"/>
    </row>
    <row r="31" spans="1:10" x14ac:dyDescent="0.25">
      <c r="A31" s="20" t="s">
        <v>159</v>
      </c>
      <c r="B31" s="4" t="s">
        <v>169</v>
      </c>
      <c r="C31" s="3" t="s">
        <v>24</v>
      </c>
      <c r="D31" s="3" t="s">
        <v>31</v>
      </c>
      <c r="E31" s="3" t="s">
        <v>140</v>
      </c>
      <c r="F31" s="3" t="s">
        <v>168</v>
      </c>
      <c r="G31" s="5">
        <v>300</v>
      </c>
      <c r="H31" s="5">
        <v>237.98819399999999</v>
      </c>
      <c r="I31" s="5">
        <f t="shared" ref="I31:I60" si="3">+H31/G31*100</f>
        <v>79.329397999999998</v>
      </c>
      <c r="J31" s="28"/>
    </row>
    <row r="32" spans="1:10" ht="20.399999999999999" x14ac:dyDescent="0.25">
      <c r="A32" s="20"/>
      <c r="B32" s="4" t="s">
        <v>36</v>
      </c>
      <c r="C32" s="3" t="s">
        <v>24</v>
      </c>
      <c r="D32" s="3" t="s">
        <v>31</v>
      </c>
      <c r="E32" s="3" t="s">
        <v>222</v>
      </c>
      <c r="F32" s="3" t="s">
        <v>35</v>
      </c>
      <c r="G32" s="5">
        <v>61.2</v>
      </c>
      <c r="H32" s="5">
        <v>61.12</v>
      </c>
      <c r="I32" s="5">
        <f t="shared" si="3"/>
        <v>99.86928104575162</v>
      </c>
      <c r="J32" s="28"/>
    </row>
    <row r="33" spans="1:10" ht="30.6" x14ac:dyDescent="0.25">
      <c r="A33" s="20"/>
      <c r="B33" s="4" t="s">
        <v>223</v>
      </c>
      <c r="C33" s="3" t="s">
        <v>24</v>
      </c>
      <c r="D33" s="3" t="s">
        <v>31</v>
      </c>
      <c r="E33" s="3" t="s">
        <v>224</v>
      </c>
      <c r="F33" s="3" t="s">
        <v>35</v>
      </c>
      <c r="G33" s="5">
        <v>0.46400000000000002</v>
      </c>
      <c r="H33" s="5">
        <v>0.46400000000000002</v>
      </c>
      <c r="I33" s="5">
        <f t="shared" si="3"/>
        <v>100</v>
      </c>
      <c r="J33" s="28"/>
    </row>
    <row r="34" spans="1:10" ht="20.399999999999999" x14ac:dyDescent="0.25">
      <c r="A34" s="20"/>
      <c r="B34" s="4" t="s">
        <v>36</v>
      </c>
      <c r="C34" s="3" t="s">
        <v>24</v>
      </c>
      <c r="D34" s="3" t="s">
        <v>31</v>
      </c>
      <c r="E34" s="3" t="s">
        <v>225</v>
      </c>
      <c r="F34" s="3" t="s">
        <v>35</v>
      </c>
      <c r="G34" s="5">
        <v>79.959999999999994</v>
      </c>
      <c r="H34" s="5">
        <v>70.915999999999997</v>
      </c>
      <c r="I34" s="5">
        <f t="shared" si="3"/>
        <v>88.689344672336162</v>
      </c>
      <c r="J34" s="28"/>
    </row>
    <row r="35" spans="1:10" x14ac:dyDescent="0.25">
      <c r="A35" s="8"/>
      <c r="B35" s="11" t="s">
        <v>39</v>
      </c>
      <c r="C35" s="8" t="s">
        <v>24</v>
      </c>
      <c r="D35" s="8" t="s">
        <v>226</v>
      </c>
      <c r="E35" s="8" t="s">
        <v>227</v>
      </c>
      <c r="F35" s="8"/>
      <c r="G35" s="12">
        <f>G36+G37+G38</f>
        <v>183.4</v>
      </c>
      <c r="H35" s="12">
        <f>H36+H37+H38</f>
        <v>183.4</v>
      </c>
      <c r="I35" s="12">
        <f t="shared" si="3"/>
        <v>100</v>
      </c>
      <c r="J35" s="28"/>
    </row>
    <row r="36" spans="1:10" x14ac:dyDescent="0.25">
      <c r="A36" s="20"/>
      <c r="B36" s="4" t="s">
        <v>39</v>
      </c>
      <c r="C36" s="3" t="s">
        <v>24</v>
      </c>
      <c r="D36" s="3" t="s">
        <v>226</v>
      </c>
      <c r="E36" s="3" t="s">
        <v>143</v>
      </c>
      <c r="F36" s="3" t="s">
        <v>38</v>
      </c>
      <c r="G36" s="5">
        <v>51.4</v>
      </c>
      <c r="H36" s="5">
        <v>51.4</v>
      </c>
      <c r="I36" s="5">
        <f t="shared" si="3"/>
        <v>100</v>
      </c>
      <c r="J36" s="28"/>
    </row>
    <row r="37" spans="1:10" x14ac:dyDescent="0.25">
      <c r="A37" s="20"/>
      <c r="B37" s="4" t="s">
        <v>39</v>
      </c>
      <c r="C37" s="3" t="s">
        <v>24</v>
      </c>
      <c r="D37" s="3" t="s">
        <v>226</v>
      </c>
      <c r="E37" s="3" t="s">
        <v>146</v>
      </c>
      <c r="F37" s="3" t="s">
        <v>38</v>
      </c>
      <c r="G37" s="5">
        <v>42</v>
      </c>
      <c r="H37" s="5">
        <v>42</v>
      </c>
      <c r="I37" s="5">
        <f t="shared" si="3"/>
        <v>100</v>
      </c>
      <c r="J37" s="28"/>
    </row>
    <row r="38" spans="1:10" x14ac:dyDescent="0.25">
      <c r="A38" s="20"/>
      <c r="B38" s="4" t="s">
        <v>39</v>
      </c>
      <c r="C38" s="3" t="s">
        <v>24</v>
      </c>
      <c r="D38" s="3" t="s">
        <v>226</v>
      </c>
      <c r="E38" s="3" t="s">
        <v>207</v>
      </c>
      <c r="F38" s="3" t="s">
        <v>38</v>
      </c>
      <c r="G38" s="5">
        <v>90</v>
      </c>
      <c r="H38" s="5">
        <v>90</v>
      </c>
      <c r="I38" s="5">
        <f t="shared" si="3"/>
        <v>100</v>
      </c>
      <c r="J38" s="28"/>
    </row>
    <row r="39" spans="1:10" x14ac:dyDescent="0.25">
      <c r="A39" s="8" t="s">
        <v>160</v>
      </c>
      <c r="B39" s="11" t="s">
        <v>41</v>
      </c>
      <c r="C39" s="8" t="s">
        <v>24</v>
      </c>
      <c r="D39" s="8" t="s">
        <v>40</v>
      </c>
      <c r="E39" s="8" t="s">
        <v>23</v>
      </c>
      <c r="F39" s="8" t="s">
        <v>23</v>
      </c>
      <c r="G39" s="12">
        <f>+G40</f>
        <v>640</v>
      </c>
      <c r="H39" s="12">
        <f>+H40</f>
        <v>490.81700000000001</v>
      </c>
      <c r="I39" s="12">
        <f t="shared" si="3"/>
        <v>76.690156250000001</v>
      </c>
      <c r="J39" s="28"/>
    </row>
    <row r="40" spans="1:10" x14ac:dyDescent="0.25">
      <c r="A40" s="8" t="s">
        <v>11</v>
      </c>
      <c r="B40" s="11" t="s">
        <v>37</v>
      </c>
      <c r="C40" s="8" t="s">
        <v>24</v>
      </c>
      <c r="D40" s="8" t="s">
        <v>40</v>
      </c>
      <c r="E40" s="8" t="s">
        <v>141</v>
      </c>
      <c r="F40" s="8" t="s">
        <v>23</v>
      </c>
      <c r="G40" s="12">
        <f>SUM(G41:G41)</f>
        <v>640</v>
      </c>
      <c r="H40" s="12">
        <f>SUM(H41:H41)</f>
        <v>490.81700000000001</v>
      </c>
      <c r="I40" s="12">
        <f t="shared" si="3"/>
        <v>76.690156250000001</v>
      </c>
      <c r="J40" s="28"/>
    </row>
    <row r="41" spans="1:10" ht="20.399999999999999" x14ac:dyDescent="0.25">
      <c r="A41" s="20" t="s">
        <v>161</v>
      </c>
      <c r="B41" s="4" t="s">
        <v>36</v>
      </c>
      <c r="C41" s="3" t="s">
        <v>24</v>
      </c>
      <c r="D41" s="3" t="s">
        <v>40</v>
      </c>
      <c r="E41" s="3" t="s">
        <v>206</v>
      </c>
      <c r="F41" s="3" t="s">
        <v>35</v>
      </c>
      <c r="G41" s="5">
        <v>640</v>
      </c>
      <c r="H41" s="5">
        <v>490.81700000000001</v>
      </c>
      <c r="I41" s="5">
        <f t="shared" si="3"/>
        <v>76.690156250000001</v>
      </c>
      <c r="J41" s="28"/>
    </row>
    <row r="42" spans="1:10" x14ac:dyDescent="0.25">
      <c r="A42" s="8" t="s">
        <v>44</v>
      </c>
      <c r="B42" s="11" t="s">
        <v>43</v>
      </c>
      <c r="C42" s="8" t="s">
        <v>24</v>
      </c>
      <c r="D42" s="8" t="s">
        <v>42</v>
      </c>
      <c r="E42" s="8" t="s">
        <v>23</v>
      </c>
      <c r="F42" s="8" t="s">
        <v>23</v>
      </c>
      <c r="G42" s="12">
        <f t="shared" ref="G42:H43" si="4">+G43</f>
        <v>254.399</v>
      </c>
      <c r="H42" s="12">
        <f t="shared" si="4"/>
        <v>254.399</v>
      </c>
      <c r="I42" s="12">
        <f t="shared" si="3"/>
        <v>100</v>
      </c>
      <c r="J42" s="28"/>
    </row>
    <row r="43" spans="1:10" x14ac:dyDescent="0.25">
      <c r="A43" s="8" t="s">
        <v>204</v>
      </c>
      <c r="B43" s="11" t="s">
        <v>46</v>
      </c>
      <c r="C43" s="8" t="s">
        <v>24</v>
      </c>
      <c r="D43" s="8" t="s">
        <v>45</v>
      </c>
      <c r="E43" s="8" t="s">
        <v>23</v>
      </c>
      <c r="F43" s="8" t="s">
        <v>23</v>
      </c>
      <c r="G43" s="12">
        <f t="shared" si="4"/>
        <v>254.399</v>
      </c>
      <c r="H43" s="12">
        <f t="shared" si="4"/>
        <v>254.399</v>
      </c>
      <c r="I43" s="12">
        <f t="shared" si="3"/>
        <v>100</v>
      </c>
      <c r="J43" s="28"/>
    </row>
    <row r="44" spans="1:10" x14ac:dyDescent="0.25">
      <c r="A44" s="8" t="s">
        <v>112</v>
      </c>
      <c r="B44" s="11" t="s">
        <v>37</v>
      </c>
      <c r="C44" s="8" t="s">
        <v>24</v>
      </c>
      <c r="D44" s="8" t="s">
        <v>45</v>
      </c>
      <c r="E44" s="8" t="s">
        <v>141</v>
      </c>
      <c r="F44" s="8" t="s">
        <v>23</v>
      </c>
      <c r="G44" s="12">
        <f>SUM(G45:G46)</f>
        <v>254.399</v>
      </c>
      <c r="H44" s="12">
        <f>SUM(H45:H46)</f>
        <v>254.399</v>
      </c>
      <c r="I44" s="12">
        <f t="shared" si="3"/>
        <v>100</v>
      </c>
    </row>
    <row r="45" spans="1:10" ht="20.399999999999999" x14ac:dyDescent="0.25">
      <c r="A45" s="20" t="s">
        <v>47</v>
      </c>
      <c r="B45" s="4" t="s">
        <v>151</v>
      </c>
      <c r="C45" s="3" t="s">
        <v>24</v>
      </c>
      <c r="D45" s="3" t="s">
        <v>45</v>
      </c>
      <c r="E45" s="3" t="s">
        <v>148</v>
      </c>
      <c r="F45" s="3" t="s">
        <v>33</v>
      </c>
      <c r="G45" s="5">
        <v>196.321</v>
      </c>
      <c r="H45" s="5">
        <v>196.321</v>
      </c>
      <c r="I45" s="5">
        <f t="shared" si="3"/>
        <v>100</v>
      </c>
    </row>
    <row r="46" spans="1:10" ht="36" customHeight="1" x14ac:dyDescent="0.25">
      <c r="A46" s="20" t="s">
        <v>181</v>
      </c>
      <c r="B46" s="4" t="s">
        <v>150</v>
      </c>
      <c r="C46" s="3" t="s">
        <v>24</v>
      </c>
      <c r="D46" s="3" t="s">
        <v>45</v>
      </c>
      <c r="E46" s="3" t="s">
        <v>148</v>
      </c>
      <c r="F46" s="3" t="s">
        <v>153</v>
      </c>
      <c r="G46" s="5">
        <v>58.078000000000003</v>
      </c>
      <c r="H46" s="5">
        <v>58.078000000000003</v>
      </c>
      <c r="I46" s="5">
        <f t="shared" si="3"/>
        <v>100</v>
      </c>
    </row>
    <row r="47" spans="1:10" ht="20.399999999999999" x14ac:dyDescent="0.25">
      <c r="A47" s="8" t="s">
        <v>182</v>
      </c>
      <c r="B47" s="11" t="s">
        <v>49</v>
      </c>
      <c r="C47" s="8" t="s">
        <v>24</v>
      </c>
      <c r="D47" s="8" t="s">
        <v>48</v>
      </c>
      <c r="E47" s="8" t="s">
        <v>130</v>
      </c>
      <c r="F47" s="8" t="s">
        <v>23</v>
      </c>
      <c r="G47" s="12">
        <f>G48</f>
        <v>390</v>
      </c>
      <c r="H47" s="12">
        <f>+H48</f>
        <v>326</v>
      </c>
      <c r="I47" s="12">
        <f t="shared" si="3"/>
        <v>83.589743589743591</v>
      </c>
    </row>
    <row r="48" spans="1:10" x14ac:dyDescent="0.25">
      <c r="A48" s="8" t="s">
        <v>183</v>
      </c>
      <c r="B48" s="11" t="s">
        <v>54</v>
      </c>
      <c r="C48" s="8" t="s">
        <v>24</v>
      </c>
      <c r="D48" s="8" t="s">
        <v>53</v>
      </c>
      <c r="E48" s="8" t="s">
        <v>130</v>
      </c>
      <c r="F48" s="8" t="s">
        <v>23</v>
      </c>
      <c r="G48" s="12">
        <f>G49</f>
        <v>390</v>
      </c>
      <c r="H48" s="12">
        <f>H49</f>
        <v>326</v>
      </c>
      <c r="I48" s="12">
        <f t="shared" si="3"/>
        <v>83.589743589743591</v>
      </c>
    </row>
    <row r="49" spans="1:10" x14ac:dyDescent="0.25">
      <c r="A49" s="8" t="s">
        <v>51</v>
      </c>
      <c r="B49" s="11" t="s">
        <v>50</v>
      </c>
      <c r="C49" s="8" t="s">
        <v>24</v>
      </c>
      <c r="D49" s="8" t="s">
        <v>53</v>
      </c>
      <c r="E49" s="8" t="s">
        <v>129</v>
      </c>
      <c r="F49" s="8" t="s">
        <v>23</v>
      </c>
      <c r="G49" s="12">
        <f>G50+G51</f>
        <v>390</v>
      </c>
      <c r="H49" s="12">
        <f>H50+H51</f>
        <v>326</v>
      </c>
      <c r="I49" s="12">
        <f t="shared" si="3"/>
        <v>83.589743589743591</v>
      </c>
    </row>
    <row r="50" spans="1:10" ht="20.399999999999999" x14ac:dyDescent="0.25">
      <c r="A50" s="20" t="s">
        <v>111</v>
      </c>
      <c r="B50" s="4" t="s">
        <v>36</v>
      </c>
      <c r="C50" s="3" t="s">
        <v>24</v>
      </c>
      <c r="D50" s="3" t="s">
        <v>53</v>
      </c>
      <c r="E50" s="3" t="s">
        <v>131</v>
      </c>
      <c r="F50" s="3" t="s">
        <v>35</v>
      </c>
      <c r="G50" s="5">
        <v>380</v>
      </c>
      <c r="H50" s="5">
        <v>326</v>
      </c>
      <c r="I50" s="5">
        <f t="shared" si="3"/>
        <v>85.78947368421052</v>
      </c>
    </row>
    <row r="51" spans="1:10" ht="20.399999999999999" x14ac:dyDescent="0.25">
      <c r="A51" s="20" t="s">
        <v>52</v>
      </c>
      <c r="B51" s="4" t="s">
        <v>36</v>
      </c>
      <c r="C51" s="3" t="s">
        <v>24</v>
      </c>
      <c r="D51" s="3" t="s">
        <v>218</v>
      </c>
      <c r="E51" s="3" t="s">
        <v>219</v>
      </c>
      <c r="F51" s="3" t="s">
        <v>35</v>
      </c>
      <c r="G51" s="5">
        <v>10</v>
      </c>
      <c r="H51" s="5">
        <v>0</v>
      </c>
      <c r="I51" s="5">
        <f t="shared" si="3"/>
        <v>0</v>
      </c>
    </row>
    <row r="52" spans="1:10" x14ac:dyDescent="0.25">
      <c r="A52" s="8" t="s">
        <v>55</v>
      </c>
      <c r="B52" s="11" t="s">
        <v>59</v>
      </c>
      <c r="C52" s="8" t="s">
        <v>24</v>
      </c>
      <c r="D52" s="8" t="s">
        <v>58</v>
      </c>
      <c r="E52" s="8" t="s">
        <v>132</v>
      </c>
      <c r="F52" s="8" t="s">
        <v>23</v>
      </c>
      <c r="G52" s="12">
        <f>+G53+G57+G59</f>
        <v>8954.56</v>
      </c>
      <c r="H52" s="12">
        <f>+H53+H57+H59</f>
        <v>7052.2504799999997</v>
      </c>
      <c r="I52" s="12">
        <f t="shared" si="3"/>
        <v>78.755968802487232</v>
      </c>
    </row>
    <row r="53" spans="1:10" x14ac:dyDescent="0.25">
      <c r="A53" s="8" t="s">
        <v>56</v>
      </c>
      <c r="B53" s="11" t="s">
        <v>61</v>
      </c>
      <c r="C53" s="8" t="s">
        <v>24</v>
      </c>
      <c r="D53" s="8" t="s">
        <v>60</v>
      </c>
      <c r="E53" s="8" t="s">
        <v>126</v>
      </c>
      <c r="F53" s="8" t="s">
        <v>23</v>
      </c>
      <c r="G53" s="12">
        <f>SUM(G54:G56)</f>
        <v>6908.8</v>
      </c>
      <c r="H53" s="12">
        <f>SUM(H54:H56)</f>
        <v>5371.835</v>
      </c>
      <c r="I53" s="12">
        <f t="shared" si="3"/>
        <v>77.753517253358041</v>
      </c>
    </row>
    <row r="54" spans="1:10" ht="20.399999999999999" x14ac:dyDescent="0.25">
      <c r="A54" s="20" t="s">
        <v>57</v>
      </c>
      <c r="B54" s="4" t="s">
        <v>36</v>
      </c>
      <c r="C54" s="3" t="s">
        <v>24</v>
      </c>
      <c r="D54" s="3" t="s">
        <v>60</v>
      </c>
      <c r="E54" s="3" t="s">
        <v>133</v>
      </c>
      <c r="F54" s="3" t="s">
        <v>35</v>
      </c>
      <c r="G54" s="5">
        <v>4610</v>
      </c>
      <c r="H54" s="5">
        <v>3708.86</v>
      </c>
      <c r="I54" s="5">
        <f t="shared" si="3"/>
        <v>80.452494577006505</v>
      </c>
    </row>
    <row r="55" spans="1:10" ht="20.399999999999999" x14ac:dyDescent="0.25">
      <c r="A55" s="20" t="s">
        <v>162</v>
      </c>
      <c r="B55" s="4" t="s">
        <v>36</v>
      </c>
      <c r="C55" s="3" t="s">
        <v>24</v>
      </c>
      <c r="D55" s="3" t="s">
        <v>60</v>
      </c>
      <c r="E55" s="3" t="s">
        <v>177</v>
      </c>
      <c r="F55" s="3" t="s">
        <v>35</v>
      </c>
      <c r="G55" s="5">
        <v>1302.0999999999999</v>
      </c>
      <c r="H55" s="5">
        <v>976.57500000000005</v>
      </c>
      <c r="I55" s="5">
        <f t="shared" si="3"/>
        <v>75.000000000000014</v>
      </c>
    </row>
    <row r="56" spans="1:10" s="2" customFormat="1" ht="20.399999999999999" x14ac:dyDescent="0.25">
      <c r="A56" s="20" t="s">
        <v>163</v>
      </c>
      <c r="B56" s="4" t="s">
        <v>36</v>
      </c>
      <c r="C56" s="3" t="s">
        <v>24</v>
      </c>
      <c r="D56" s="3" t="s">
        <v>60</v>
      </c>
      <c r="E56" s="3" t="s">
        <v>175</v>
      </c>
      <c r="F56" s="3" t="s">
        <v>35</v>
      </c>
      <c r="G56" s="5">
        <v>996.7</v>
      </c>
      <c r="H56" s="5">
        <v>686.4</v>
      </c>
      <c r="I56" s="5">
        <f t="shared" si="3"/>
        <v>68.867261964482779</v>
      </c>
      <c r="J56" s="29"/>
    </row>
    <row r="57" spans="1:10" x14ac:dyDescent="0.25">
      <c r="A57" s="8" t="s">
        <v>64</v>
      </c>
      <c r="B57" s="11" t="s">
        <v>63</v>
      </c>
      <c r="C57" s="8" t="s">
        <v>24</v>
      </c>
      <c r="D57" s="8" t="s">
        <v>62</v>
      </c>
      <c r="E57" s="8" t="s">
        <v>127</v>
      </c>
      <c r="F57" s="8" t="s">
        <v>23</v>
      </c>
      <c r="G57" s="12">
        <f>+G58</f>
        <v>420</v>
      </c>
      <c r="H57" s="12">
        <f>+H58</f>
        <v>396.71548000000001</v>
      </c>
      <c r="I57" s="12">
        <f t="shared" si="3"/>
        <v>94.456066666666672</v>
      </c>
    </row>
    <row r="58" spans="1:10" ht="20.399999999999999" x14ac:dyDescent="0.25">
      <c r="A58" s="20" t="s">
        <v>65</v>
      </c>
      <c r="B58" s="4" t="s">
        <v>36</v>
      </c>
      <c r="C58" s="3" t="s">
        <v>24</v>
      </c>
      <c r="D58" s="3" t="s">
        <v>62</v>
      </c>
      <c r="E58" s="3" t="s">
        <v>128</v>
      </c>
      <c r="F58" s="3" t="s">
        <v>155</v>
      </c>
      <c r="G58" s="5">
        <v>420</v>
      </c>
      <c r="H58" s="5">
        <v>396.71548000000001</v>
      </c>
      <c r="I58" s="5">
        <f t="shared" si="3"/>
        <v>94.456066666666672</v>
      </c>
    </row>
    <row r="59" spans="1:10" x14ac:dyDescent="0.25">
      <c r="A59" s="8" t="s">
        <v>164</v>
      </c>
      <c r="B59" s="11" t="s">
        <v>67</v>
      </c>
      <c r="C59" s="8" t="s">
        <v>24</v>
      </c>
      <c r="D59" s="8" t="s">
        <v>66</v>
      </c>
      <c r="E59" s="8" t="s">
        <v>127</v>
      </c>
      <c r="F59" s="8" t="s">
        <v>23</v>
      </c>
      <c r="G59" s="12">
        <f>SUM(G60:G61)</f>
        <v>1625.76</v>
      </c>
      <c r="H59" s="12">
        <f>SUM(H60:H61)</f>
        <v>1283.7</v>
      </c>
      <c r="I59" s="12">
        <f t="shared" si="3"/>
        <v>78.959994095069391</v>
      </c>
    </row>
    <row r="60" spans="1:10" ht="20.399999999999999" x14ac:dyDescent="0.25">
      <c r="A60" s="20" t="s">
        <v>68</v>
      </c>
      <c r="B60" s="4" t="s">
        <v>36</v>
      </c>
      <c r="C60" s="3" t="s">
        <v>24</v>
      </c>
      <c r="D60" s="3" t="s">
        <v>66</v>
      </c>
      <c r="E60" s="3" t="s">
        <v>228</v>
      </c>
      <c r="F60" s="3" t="s">
        <v>35</v>
      </c>
      <c r="G60" s="5">
        <v>1620.76</v>
      </c>
      <c r="H60" s="5">
        <v>1283.7</v>
      </c>
      <c r="I60" s="5">
        <f t="shared" si="3"/>
        <v>79.203583504035151</v>
      </c>
    </row>
    <row r="61" spans="1:10" ht="20.399999999999999" x14ac:dyDescent="0.25">
      <c r="A61" s="20" t="s">
        <v>211</v>
      </c>
      <c r="B61" s="4" t="s">
        <v>36</v>
      </c>
      <c r="C61" s="3" t="s">
        <v>24</v>
      </c>
      <c r="D61" s="3" t="s">
        <v>66</v>
      </c>
      <c r="E61" s="3" t="s">
        <v>171</v>
      </c>
      <c r="F61" s="3" t="s">
        <v>35</v>
      </c>
      <c r="G61" s="5">
        <v>5</v>
      </c>
      <c r="H61" s="5">
        <v>0</v>
      </c>
      <c r="I61" s="5">
        <f t="shared" ref="I61:I88" si="5">+H61/G61*100</f>
        <v>0</v>
      </c>
    </row>
    <row r="62" spans="1:10" x14ac:dyDescent="0.25">
      <c r="A62" s="8" t="s">
        <v>212</v>
      </c>
      <c r="B62" s="11" t="s">
        <v>70</v>
      </c>
      <c r="C62" s="8" t="s">
        <v>24</v>
      </c>
      <c r="D62" s="8" t="s">
        <v>69</v>
      </c>
      <c r="E62" s="8" t="s">
        <v>125</v>
      </c>
      <c r="F62" s="8" t="s">
        <v>23</v>
      </c>
      <c r="G62" s="12">
        <f>+G63+G72+G68</f>
        <v>16264.46</v>
      </c>
      <c r="H62" s="12">
        <f>+H63+H72+H68</f>
        <v>14152.025</v>
      </c>
      <c r="I62" s="12">
        <f t="shared" si="5"/>
        <v>87.011957359789378</v>
      </c>
    </row>
    <row r="63" spans="1:10" x14ac:dyDescent="0.25">
      <c r="A63" s="8" t="s">
        <v>165</v>
      </c>
      <c r="B63" s="11" t="s">
        <v>72</v>
      </c>
      <c r="C63" s="8" t="s">
        <v>24</v>
      </c>
      <c r="D63" s="8" t="s">
        <v>71</v>
      </c>
      <c r="E63" s="8" t="s">
        <v>126</v>
      </c>
      <c r="F63" s="8" t="s">
        <v>23</v>
      </c>
      <c r="G63" s="12">
        <f>SUM(G64:G67)</f>
        <v>1650.92</v>
      </c>
      <c r="H63" s="12">
        <f>SUM(H64:H67)</f>
        <v>1439.222</v>
      </c>
      <c r="I63" s="12">
        <f t="shared" si="5"/>
        <v>87.176967993603554</v>
      </c>
    </row>
    <row r="64" spans="1:10" x14ac:dyDescent="0.25">
      <c r="A64" s="20" t="s">
        <v>184</v>
      </c>
      <c r="B64" s="4" t="s">
        <v>229</v>
      </c>
      <c r="C64" s="3" t="s">
        <v>24</v>
      </c>
      <c r="D64" s="3" t="s">
        <v>71</v>
      </c>
      <c r="E64" s="3" t="s">
        <v>142</v>
      </c>
      <c r="F64" s="3" t="s">
        <v>38</v>
      </c>
      <c r="G64" s="5">
        <v>94.1</v>
      </c>
      <c r="H64" s="5">
        <v>94.1</v>
      </c>
      <c r="I64" s="5">
        <f t="shared" si="5"/>
        <v>100</v>
      </c>
    </row>
    <row r="65" spans="1:9" x14ac:dyDescent="0.25">
      <c r="A65" s="20"/>
      <c r="B65" s="4" t="s">
        <v>229</v>
      </c>
      <c r="C65" s="3" t="s">
        <v>24</v>
      </c>
      <c r="D65" s="3" t="s">
        <v>71</v>
      </c>
      <c r="E65" s="3" t="s">
        <v>144</v>
      </c>
      <c r="F65" s="3" t="s">
        <v>38</v>
      </c>
      <c r="G65" s="5">
        <v>20.9</v>
      </c>
      <c r="H65" s="5">
        <v>20.9</v>
      </c>
      <c r="I65" s="5">
        <f t="shared" ref="I65:I66" si="6">+H65/G65*100</f>
        <v>100</v>
      </c>
    </row>
    <row r="66" spans="1:9" ht="20.399999999999999" x14ac:dyDescent="0.25">
      <c r="A66" s="20"/>
      <c r="B66" s="4" t="s">
        <v>36</v>
      </c>
      <c r="C66" s="3" t="s">
        <v>24</v>
      </c>
      <c r="D66" s="3" t="s">
        <v>71</v>
      </c>
      <c r="E66" s="3" t="s">
        <v>176</v>
      </c>
      <c r="F66" s="3" t="s">
        <v>35</v>
      </c>
      <c r="G66" s="5">
        <v>585.91999999999996</v>
      </c>
      <c r="H66" s="5">
        <v>405.58600000000001</v>
      </c>
      <c r="I66" s="5">
        <f t="shared" si="6"/>
        <v>69.222078099399241</v>
      </c>
    </row>
    <row r="67" spans="1:9" ht="20.399999999999999" x14ac:dyDescent="0.25">
      <c r="A67" s="20"/>
      <c r="B67" s="4" t="s">
        <v>36</v>
      </c>
      <c r="C67" s="3" t="s">
        <v>24</v>
      </c>
      <c r="D67" s="3" t="s">
        <v>71</v>
      </c>
      <c r="E67" s="3" t="s">
        <v>174</v>
      </c>
      <c r="F67" s="3" t="s">
        <v>35</v>
      </c>
      <c r="G67" s="5">
        <v>950</v>
      </c>
      <c r="H67" s="5">
        <v>918.63599999999997</v>
      </c>
      <c r="I67" s="5">
        <f>+H67/G67*100</f>
        <v>96.698526315789465</v>
      </c>
    </row>
    <row r="68" spans="1:9" ht="24.6" customHeight="1" x14ac:dyDescent="0.25">
      <c r="A68" s="8" t="s">
        <v>75</v>
      </c>
      <c r="B68" s="21" t="s">
        <v>36</v>
      </c>
      <c r="C68" s="8" t="s">
        <v>24</v>
      </c>
      <c r="D68" s="8" t="s">
        <v>209</v>
      </c>
      <c r="E68" s="8" t="s">
        <v>126</v>
      </c>
      <c r="F68" s="8" t="s">
        <v>23</v>
      </c>
      <c r="G68" s="12">
        <f>G69+G70+G71</f>
        <v>215.17000000000002</v>
      </c>
      <c r="H68" s="12">
        <f>H69+H70+H71</f>
        <v>200.78000000000003</v>
      </c>
      <c r="I68" s="12">
        <f>+H68/G68*100</f>
        <v>93.31226472091835</v>
      </c>
    </row>
    <row r="69" spans="1:9" x14ac:dyDescent="0.25">
      <c r="A69" s="20"/>
      <c r="B69" s="4" t="s">
        <v>229</v>
      </c>
      <c r="C69" s="3" t="s">
        <v>24</v>
      </c>
      <c r="D69" s="3" t="s">
        <v>209</v>
      </c>
      <c r="E69" s="3" t="s">
        <v>145</v>
      </c>
      <c r="F69" s="3" t="s">
        <v>38</v>
      </c>
      <c r="G69" s="5">
        <v>41.78</v>
      </c>
      <c r="H69" s="5">
        <v>41.78</v>
      </c>
      <c r="I69" s="5">
        <f t="shared" ref="I69" si="7">+H69/G69*100</f>
        <v>100</v>
      </c>
    </row>
    <row r="70" spans="1:9" x14ac:dyDescent="0.25">
      <c r="A70" s="20"/>
      <c r="B70" s="4" t="s">
        <v>229</v>
      </c>
      <c r="C70" s="3" t="s">
        <v>24</v>
      </c>
      <c r="D70" s="3" t="s">
        <v>209</v>
      </c>
      <c r="E70" s="3" t="s">
        <v>147</v>
      </c>
      <c r="F70" s="3" t="s">
        <v>38</v>
      </c>
      <c r="G70" s="5">
        <v>123.39</v>
      </c>
      <c r="H70" s="5">
        <v>123.39</v>
      </c>
      <c r="I70" s="5">
        <f t="shared" ref="I70:I71" si="8">+H70/G70*100</f>
        <v>100</v>
      </c>
    </row>
    <row r="71" spans="1:9" ht="20.399999999999999" x14ac:dyDescent="0.25">
      <c r="A71" s="20"/>
      <c r="B71" s="4" t="s">
        <v>36</v>
      </c>
      <c r="C71" s="3" t="s">
        <v>24</v>
      </c>
      <c r="D71" s="3" t="s">
        <v>209</v>
      </c>
      <c r="E71" s="3" t="s">
        <v>176</v>
      </c>
      <c r="F71" s="3" t="s">
        <v>35</v>
      </c>
      <c r="G71" s="5">
        <v>50</v>
      </c>
      <c r="H71" s="5">
        <v>35.61</v>
      </c>
      <c r="I71" s="5">
        <f t="shared" si="8"/>
        <v>71.22</v>
      </c>
    </row>
    <row r="72" spans="1:9" x14ac:dyDescent="0.25">
      <c r="A72" s="8" t="s">
        <v>76</v>
      </c>
      <c r="B72" s="11" t="s">
        <v>74</v>
      </c>
      <c r="C72" s="8" t="s">
        <v>24</v>
      </c>
      <c r="D72" s="8" t="s">
        <v>73</v>
      </c>
      <c r="E72" s="8" t="s">
        <v>126</v>
      </c>
      <c r="F72" s="8" t="s">
        <v>23</v>
      </c>
      <c r="G72" s="12">
        <f>SUM(G73:G78)</f>
        <v>14398.369999999999</v>
      </c>
      <c r="H72" s="12">
        <f>SUM(H73:H78)</f>
        <v>12512.022999999999</v>
      </c>
      <c r="I72" s="12">
        <f>+H72/G72*100</f>
        <v>86.898885082130832</v>
      </c>
    </row>
    <row r="73" spans="1:9" ht="20.399999999999999" x14ac:dyDescent="0.25">
      <c r="A73" s="20" t="s">
        <v>213</v>
      </c>
      <c r="B73" s="4" t="s">
        <v>36</v>
      </c>
      <c r="C73" s="3" t="s">
        <v>24</v>
      </c>
      <c r="D73" s="3" t="s">
        <v>73</v>
      </c>
      <c r="E73" s="3" t="s">
        <v>134</v>
      </c>
      <c r="F73" s="3" t="s">
        <v>35</v>
      </c>
      <c r="G73" s="5">
        <v>4400</v>
      </c>
      <c r="H73" s="5">
        <v>4270.348</v>
      </c>
      <c r="I73" s="5">
        <f t="shared" si="5"/>
        <v>97.053363636363628</v>
      </c>
    </row>
    <row r="74" spans="1:9" ht="20.399999999999999" x14ac:dyDescent="0.25">
      <c r="A74" s="20" t="s">
        <v>214</v>
      </c>
      <c r="B74" s="4" t="s">
        <v>36</v>
      </c>
      <c r="C74" s="3" t="s">
        <v>24</v>
      </c>
      <c r="D74" s="3" t="s">
        <v>73</v>
      </c>
      <c r="E74" s="3" t="s">
        <v>135</v>
      </c>
      <c r="F74" s="3" t="s">
        <v>35</v>
      </c>
      <c r="G74" s="5">
        <v>7413.37</v>
      </c>
      <c r="H74" s="5">
        <v>5781.81</v>
      </c>
      <c r="I74" s="5">
        <f t="shared" si="5"/>
        <v>77.991655616811244</v>
      </c>
    </row>
    <row r="75" spans="1:9" ht="20.399999999999999" x14ac:dyDescent="0.25">
      <c r="A75" s="20" t="s">
        <v>77</v>
      </c>
      <c r="B75" s="4" t="s">
        <v>36</v>
      </c>
      <c r="C75" s="3" t="s">
        <v>24</v>
      </c>
      <c r="D75" s="3" t="s">
        <v>73</v>
      </c>
      <c r="E75" s="3" t="s">
        <v>172</v>
      </c>
      <c r="F75" s="3" t="s">
        <v>35</v>
      </c>
      <c r="G75" s="5">
        <v>1000</v>
      </c>
      <c r="H75" s="5">
        <v>1000</v>
      </c>
      <c r="I75" s="5">
        <f t="shared" si="5"/>
        <v>100</v>
      </c>
    </row>
    <row r="76" spans="1:9" ht="20.399999999999999" x14ac:dyDescent="0.25">
      <c r="A76" s="20" t="s">
        <v>166</v>
      </c>
      <c r="B76" s="4" t="s">
        <v>36</v>
      </c>
      <c r="C76" s="3" t="s">
        <v>24</v>
      </c>
      <c r="D76" s="3" t="s">
        <v>73</v>
      </c>
      <c r="E76" s="3" t="s">
        <v>175</v>
      </c>
      <c r="F76" s="3" t="s">
        <v>35</v>
      </c>
      <c r="G76" s="5">
        <v>304.3</v>
      </c>
      <c r="H76" s="5">
        <v>304.3</v>
      </c>
      <c r="I76" s="5">
        <f t="shared" si="5"/>
        <v>100</v>
      </c>
    </row>
    <row r="77" spans="1:9" ht="20.399999999999999" x14ac:dyDescent="0.25">
      <c r="A77" s="20" t="s">
        <v>82</v>
      </c>
      <c r="B77" s="4" t="s">
        <v>36</v>
      </c>
      <c r="C77" s="3" t="s">
        <v>24</v>
      </c>
      <c r="D77" s="3" t="s">
        <v>73</v>
      </c>
      <c r="E77" s="3" t="s">
        <v>230</v>
      </c>
      <c r="F77" s="3" t="s">
        <v>35</v>
      </c>
      <c r="G77" s="5">
        <v>1250.7</v>
      </c>
      <c r="H77" s="5">
        <v>1155.5650000000001</v>
      </c>
      <c r="I77" s="5">
        <f t="shared" si="5"/>
        <v>92.393459662588953</v>
      </c>
    </row>
    <row r="78" spans="1:9" ht="20.399999999999999" x14ac:dyDescent="0.25">
      <c r="A78" s="20"/>
      <c r="B78" s="4" t="s">
        <v>36</v>
      </c>
      <c r="C78" s="3" t="s">
        <v>24</v>
      </c>
      <c r="D78" s="3" t="s">
        <v>73</v>
      </c>
      <c r="E78" s="3" t="s">
        <v>231</v>
      </c>
      <c r="F78" s="3" t="s">
        <v>35</v>
      </c>
      <c r="G78" s="5">
        <v>30</v>
      </c>
      <c r="H78" s="5">
        <v>0</v>
      </c>
      <c r="I78" s="5">
        <f t="shared" ref="I78" si="9">+H78/G78*100</f>
        <v>0</v>
      </c>
    </row>
    <row r="79" spans="1:9" x14ac:dyDescent="0.25">
      <c r="A79" s="8" t="s">
        <v>85</v>
      </c>
      <c r="B79" s="11" t="s">
        <v>79</v>
      </c>
      <c r="C79" s="8" t="s">
        <v>24</v>
      </c>
      <c r="D79" s="8" t="s">
        <v>78</v>
      </c>
      <c r="E79" s="8" t="s">
        <v>121</v>
      </c>
      <c r="F79" s="8" t="s">
        <v>23</v>
      </c>
      <c r="G79" s="12">
        <f>+G80</f>
        <v>530.15200000000004</v>
      </c>
      <c r="H79" s="12">
        <f>+H80</f>
        <v>366.166</v>
      </c>
      <c r="I79" s="12">
        <f t="shared" si="5"/>
        <v>69.068116313811885</v>
      </c>
    </row>
    <row r="80" spans="1:9" x14ac:dyDescent="0.25">
      <c r="A80" s="8" t="s">
        <v>215</v>
      </c>
      <c r="B80" s="11" t="s">
        <v>81</v>
      </c>
      <c r="C80" s="8" t="s">
        <v>24</v>
      </c>
      <c r="D80" s="8" t="s">
        <v>80</v>
      </c>
      <c r="E80" s="8" t="s">
        <v>124</v>
      </c>
      <c r="F80" s="8" t="s">
        <v>23</v>
      </c>
      <c r="G80" s="12">
        <f>SUM(G81:G83)</f>
        <v>530.15200000000004</v>
      </c>
      <c r="H80" s="12">
        <f>SUM(H81:H83)</f>
        <v>366.166</v>
      </c>
      <c r="I80" s="12">
        <f>+H80/G80*100</f>
        <v>69.068116313811885</v>
      </c>
    </row>
    <row r="81" spans="1:9" ht="20.399999999999999" x14ac:dyDescent="0.25">
      <c r="A81" s="20" t="s">
        <v>90</v>
      </c>
      <c r="B81" s="4" t="s">
        <v>36</v>
      </c>
      <c r="C81" s="3" t="s">
        <v>24</v>
      </c>
      <c r="D81" s="3" t="s">
        <v>80</v>
      </c>
      <c r="E81" s="3" t="s">
        <v>122</v>
      </c>
      <c r="F81" s="3" t="s">
        <v>35</v>
      </c>
      <c r="G81" s="5">
        <v>194.5</v>
      </c>
      <c r="H81" s="5">
        <v>39.625999999999998</v>
      </c>
      <c r="I81" s="5">
        <f t="shared" si="5"/>
        <v>20.373264781491002</v>
      </c>
    </row>
    <row r="82" spans="1:9" x14ac:dyDescent="0.25">
      <c r="A82" s="20" t="s">
        <v>91</v>
      </c>
      <c r="B82" s="4" t="s">
        <v>210</v>
      </c>
      <c r="C82" s="3" t="s">
        <v>24</v>
      </c>
      <c r="D82" s="3" t="s">
        <v>80</v>
      </c>
      <c r="E82" s="3" t="s">
        <v>232</v>
      </c>
      <c r="F82" s="3" t="s">
        <v>88</v>
      </c>
      <c r="G82" s="5">
        <v>251.3</v>
      </c>
      <c r="H82" s="5">
        <v>250.8</v>
      </c>
      <c r="I82" s="5">
        <f t="shared" ref="I82:I83" si="10">+H82/G82*100</f>
        <v>99.801034619976122</v>
      </c>
    </row>
    <row r="83" spans="1:9" ht="30.6" x14ac:dyDescent="0.25">
      <c r="A83" s="20" t="s">
        <v>92</v>
      </c>
      <c r="B83" s="4" t="s">
        <v>150</v>
      </c>
      <c r="C83" s="3" t="s">
        <v>24</v>
      </c>
      <c r="D83" s="3" t="s">
        <v>80</v>
      </c>
      <c r="E83" s="3" t="s">
        <v>232</v>
      </c>
      <c r="F83" s="3" t="s">
        <v>152</v>
      </c>
      <c r="G83" s="5">
        <v>84.352000000000004</v>
      </c>
      <c r="H83" s="5">
        <v>75.739999999999995</v>
      </c>
      <c r="I83" s="5">
        <f t="shared" si="10"/>
        <v>89.79040212443094</v>
      </c>
    </row>
    <row r="84" spans="1:9" x14ac:dyDescent="0.25">
      <c r="A84" s="8" t="s">
        <v>95</v>
      </c>
      <c r="B84" s="11" t="s">
        <v>94</v>
      </c>
      <c r="C84" s="8" t="s">
        <v>24</v>
      </c>
      <c r="D84" s="8" t="s">
        <v>93</v>
      </c>
      <c r="E84" s="8" t="s">
        <v>23</v>
      </c>
      <c r="F84" s="8" t="s">
        <v>23</v>
      </c>
      <c r="G84" s="12">
        <f t="shared" ref="G84:H85" si="11">+G85</f>
        <v>1389.69</v>
      </c>
      <c r="H84" s="12">
        <f t="shared" si="11"/>
        <v>1389.6860000000001</v>
      </c>
      <c r="I84" s="12">
        <f t="shared" si="5"/>
        <v>99.999712166022647</v>
      </c>
    </row>
    <row r="85" spans="1:9" x14ac:dyDescent="0.25">
      <c r="A85" s="8" t="s">
        <v>98</v>
      </c>
      <c r="B85" s="11" t="s">
        <v>97</v>
      </c>
      <c r="C85" s="8" t="s">
        <v>24</v>
      </c>
      <c r="D85" s="8" t="s">
        <v>96</v>
      </c>
      <c r="E85" s="8" t="s">
        <v>23</v>
      </c>
      <c r="F85" s="8" t="s">
        <v>23</v>
      </c>
      <c r="G85" s="12">
        <f t="shared" si="11"/>
        <v>1389.69</v>
      </c>
      <c r="H85" s="12">
        <f t="shared" si="11"/>
        <v>1389.6860000000001</v>
      </c>
      <c r="I85" s="12">
        <f t="shared" si="5"/>
        <v>99.999712166022647</v>
      </c>
    </row>
    <row r="86" spans="1:9" ht="20.399999999999999" x14ac:dyDescent="0.25">
      <c r="A86" s="8" t="s">
        <v>99</v>
      </c>
      <c r="B86" s="11" t="s">
        <v>106</v>
      </c>
      <c r="C86" s="8" t="s">
        <v>24</v>
      </c>
      <c r="D86" s="8" t="s">
        <v>96</v>
      </c>
      <c r="E86" s="8"/>
      <c r="F86" s="8" t="s">
        <v>23</v>
      </c>
      <c r="G86" s="12">
        <f>G87+G88</f>
        <v>1389.69</v>
      </c>
      <c r="H86" s="12">
        <f>H87+H88</f>
        <v>1389.6860000000001</v>
      </c>
      <c r="I86" s="12">
        <f t="shared" si="5"/>
        <v>99.999712166022647</v>
      </c>
    </row>
    <row r="87" spans="1:9" ht="20.399999999999999" x14ac:dyDescent="0.25">
      <c r="A87" s="20" t="s">
        <v>102</v>
      </c>
      <c r="B87" s="4" t="s">
        <v>101</v>
      </c>
      <c r="C87" s="3" t="s">
        <v>24</v>
      </c>
      <c r="D87" s="3" t="s">
        <v>96</v>
      </c>
      <c r="E87" s="3" t="s">
        <v>149</v>
      </c>
      <c r="F87" s="3" t="s">
        <v>100</v>
      </c>
      <c r="G87" s="5">
        <v>536.33000000000004</v>
      </c>
      <c r="H87" s="5">
        <v>536.32600000000002</v>
      </c>
      <c r="I87" s="5">
        <f t="shared" si="5"/>
        <v>99.999254190517036</v>
      </c>
    </row>
    <row r="88" spans="1:9" x14ac:dyDescent="0.25">
      <c r="A88" s="20"/>
      <c r="B88" s="4" t="s">
        <v>39</v>
      </c>
      <c r="C88" s="3" t="s">
        <v>24</v>
      </c>
      <c r="D88" s="3" t="s">
        <v>233</v>
      </c>
      <c r="E88" s="3" t="s">
        <v>234</v>
      </c>
      <c r="F88" s="3" t="s">
        <v>38</v>
      </c>
      <c r="G88" s="5">
        <v>853.36</v>
      </c>
      <c r="H88" s="5">
        <v>853.36</v>
      </c>
      <c r="I88" s="5">
        <f t="shared" si="5"/>
        <v>100</v>
      </c>
    </row>
    <row r="89" spans="1:9" x14ac:dyDescent="0.25">
      <c r="A89" s="8" t="s">
        <v>216</v>
      </c>
      <c r="B89" s="14" t="s">
        <v>104</v>
      </c>
      <c r="C89" s="13" t="s">
        <v>23</v>
      </c>
      <c r="D89" s="13" t="s">
        <v>23</v>
      </c>
      <c r="E89" s="13" t="s">
        <v>23</v>
      </c>
      <c r="F89" s="15" t="s">
        <v>23</v>
      </c>
      <c r="G89" s="10">
        <f>+G12</f>
        <v>43591.436000000002</v>
      </c>
      <c r="H89" s="10">
        <f>+H12</f>
        <v>37903.317673999998</v>
      </c>
      <c r="I89" s="12">
        <f t="shared" ref="I89" si="12">+H89/G89*100</f>
        <v>86.951293997288815</v>
      </c>
    </row>
    <row r="90" spans="1:9" ht="26.25" customHeight="1" x14ac:dyDescent="0.25">
      <c r="A90" s="8" t="s">
        <v>185</v>
      </c>
      <c r="B90" s="16" t="s">
        <v>114</v>
      </c>
      <c r="C90" s="13"/>
      <c r="D90" s="8"/>
      <c r="E90" s="13"/>
      <c r="F90" s="15"/>
      <c r="G90" s="17"/>
      <c r="H90" s="17"/>
      <c r="I90" s="18"/>
    </row>
    <row r="91" spans="1:9" x14ac:dyDescent="0.25">
      <c r="A91" s="8" t="s">
        <v>186</v>
      </c>
      <c r="B91" s="11" t="s">
        <v>84</v>
      </c>
      <c r="C91" s="8" t="s">
        <v>24</v>
      </c>
      <c r="D91" s="8" t="s">
        <v>83</v>
      </c>
      <c r="E91" s="8" t="s">
        <v>23</v>
      </c>
      <c r="F91" s="8" t="s">
        <v>23</v>
      </c>
      <c r="G91" s="12">
        <f>+G92</f>
        <v>9138.8916700000009</v>
      </c>
      <c r="H91" s="12">
        <f>+H92</f>
        <v>8768.4600000000009</v>
      </c>
      <c r="I91" s="12">
        <f>+H91/G91*100</f>
        <v>95.946645573926588</v>
      </c>
    </row>
    <row r="92" spans="1:9" x14ac:dyDescent="0.25">
      <c r="A92" s="8" t="s">
        <v>187</v>
      </c>
      <c r="B92" s="11" t="s">
        <v>87</v>
      </c>
      <c r="C92" s="8" t="s">
        <v>24</v>
      </c>
      <c r="D92" s="8" t="s">
        <v>86</v>
      </c>
      <c r="E92" s="8" t="s">
        <v>23</v>
      </c>
      <c r="F92" s="8" t="s">
        <v>23</v>
      </c>
      <c r="G92" s="12">
        <f>G93+G110</f>
        <v>9138.8916700000009</v>
      </c>
      <c r="H92" s="12">
        <f>H93+H110</f>
        <v>8768.4600000000009</v>
      </c>
      <c r="I92" s="12">
        <f t="shared" ref="I92:I109" si="13">+H92/G92*100</f>
        <v>95.946645573926588</v>
      </c>
    </row>
    <row r="93" spans="1:9" ht="20.399999999999999" x14ac:dyDescent="0.25">
      <c r="A93" s="8" t="s">
        <v>188</v>
      </c>
      <c r="B93" s="11" t="s">
        <v>105</v>
      </c>
      <c r="C93" s="8" t="s">
        <v>24</v>
      </c>
      <c r="D93" s="8" t="s">
        <v>86</v>
      </c>
      <c r="E93" s="8" t="s">
        <v>120</v>
      </c>
      <c r="F93" s="8" t="s">
        <v>23</v>
      </c>
      <c r="G93" s="12">
        <f>SUM(G94:G109)</f>
        <v>8025.76667</v>
      </c>
      <c r="H93" s="12">
        <f>SUM(H94:H109)</f>
        <v>7696.7850000000017</v>
      </c>
      <c r="I93" s="12">
        <f t="shared" si="13"/>
        <v>95.900931543029785</v>
      </c>
    </row>
    <row r="94" spans="1:9" ht="20.399999999999999" x14ac:dyDescent="0.25">
      <c r="A94" s="20" t="s">
        <v>189</v>
      </c>
      <c r="B94" s="4" t="s">
        <v>89</v>
      </c>
      <c r="C94" s="3" t="s">
        <v>24</v>
      </c>
      <c r="D94" s="3" t="s">
        <v>86</v>
      </c>
      <c r="E94" s="3" t="s">
        <v>119</v>
      </c>
      <c r="F94" s="3" t="s">
        <v>88</v>
      </c>
      <c r="G94" s="5">
        <v>1960.28</v>
      </c>
      <c r="H94" s="5">
        <v>1960.28</v>
      </c>
      <c r="I94" s="5">
        <f t="shared" si="13"/>
        <v>100</v>
      </c>
    </row>
    <row r="95" spans="1:9" ht="30.6" x14ac:dyDescent="0.25">
      <c r="A95" s="20" t="s">
        <v>190</v>
      </c>
      <c r="B95" s="4" t="s">
        <v>150</v>
      </c>
      <c r="C95" s="3" t="s">
        <v>24</v>
      </c>
      <c r="D95" s="3" t="s">
        <v>86</v>
      </c>
      <c r="E95" s="3" t="s">
        <v>119</v>
      </c>
      <c r="F95" s="3" t="s">
        <v>152</v>
      </c>
      <c r="G95" s="5">
        <v>848.495</v>
      </c>
      <c r="H95" s="5">
        <v>806.572</v>
      </c>
      <c r="I95" s="5">
        <f t="shared" si="13"/>
        <v>95.059134113931137</v>
      </c>
    </row>
    <row r="96" spans="1:9" ht="20.399999999999999" x14ac:dyDescent="0.25">
      <c r="A96" s="20" t="s">
        <v>191</v>
      </c>
      <c r="B96" s="4" t="s">
        <v>157</v>
      </c>
      <c r="C96" s="3" t="s">
        <v>24</v>
      </c>
      <c r="D96" s="3" t="s">
        <v>86</v>
      </c>
      <c r="E96" s="3" t="s">
        <v>119</v>
      </c>
      <c r="F96" s="3" t="s">
        <v>158</v>
      </c>
      <c r="G96" s="5">
        <v>5</v>
      </c>
      <c r="H96" s="5">
        <v>0.52800000000000002</v>
      </c>
      <c r="I96" s="5">
        <f t="shared" si="13"/>
        <v>10.56</v>
      </c>
    </row>
    <row r="97" spans="1:9" ht="20.399999999999999" x14ac:dyDescent="0.25">
      <c r="A97" s="20"/>
      <c r="B97" s="4" t="s">
        <v>170</v>
      </c>
      <c r="C97" s="3" t="s">
        <v>24</v>
      </c>
      <c r="D97" s="3" t="s">
        <v>86</v>
      </c>
      <c r="E97" s="3" t="s">
        <v>119</v>
      </c>
      <c r="F97" s="3" t="s">
        <v>155</v>
      </c>
      <c r="G97" s="5">
        <v>33.4</v>
      </c>
      <c r="H97" s="5">
        <v>33.299999999999997</v>
      </c>
      <c r="I97" s="5">
        <f t="shared" ref="I97" si="14">+H97/G97*100</f>
        <v>99.700598802395206</v>
      </c>
    </row>
    <row r="98" spans="1:9" ht="20.399999999999999" x14ac:dyDescent="0.25">
      <c r="A98" s="20" t="s">
        <v>192</v>
      </c>
      <c r="B98" s="4" t="s">
        <v>36</v>
      </c>
      <c r="C98" s="3" t="s">
        <v>24</v>
      </c>
      <c r="D98" s="3" t="s">
        <v>86</v>
      </c>
      <c r="E98" s="3" t="s">
        <v>119</v>
      </c>
      <c r="F98" s="3" t="s">
        <v>35</v>
      </c>
      <c r="G98" s="5">
        <v>1252.6099999999999</v>
      </c>
      <c r="H98" s="5">
        <v>1208.1199999999999</v>
      </c>
      <c r="I98" s="5">
        <f t="shared" si="13"/>
        <v>96.448216124731559</v>
      </c>
    </row>
    <row r="99" spans="1:9" ht="20.399999999999999" x14ac:dyDescent="0.25">
      <c r="A99" s="20" t="s">
        <v>205</v>
      </c>
      <c r="B99" s="4" t="s">
        <v>36</v>
      </c>
      <c r="C99" s="3" t="s">
        <v>24</v>
      </c>
      <c r="D99" s="3" t="s">
        <v>86</v>
      </c>
      <c r="E99" s="3" t="s">
        <v>119</v>
      </c>
      <c r="F99" s="3" t="s">
        <v>173</v>
      </c>
      <c r="G99" s="5">
        <v>30</v>
      </c>
      <c r="H99" s="5">
        <v>0</v>
      </c>
      <c r="I99" s="5">
        <f t="shared" si="13"/>
        <v>0</v>
      </c>
    </row>
    <row r="100" spans="1:9" ht="20.399999999999999" x14ac:dyDescent="0.25">
      <c r="A100" s="20" t="s">
        <v>193</v>
      </c>
      <c r="B100" s="4" t="s">
        <v>36</v>
      </c>
      <c r="C100" s="3" t="s">
        <v>24</v>
      </c>
      <c r="D100" s="3" t="s">
        <v>86</v>
      </c>
      <c r="E100" s="3" t="s">
        <v>119</v>
      </c>
      <c r="F100" s="3" t="s">
        <v>168</v>
      </c>
      <c r="G100" s="5">
        <v>30</v>
      </c>
      <c r="H100" s="5">
        <v>12.242000000000001</v>
      </c>
      <c r="I100" s="5">
        <f t="shared" ref="I100" si="15">+H100/G100*100</f>
        <v>40.806666666666672</v>
      </c>
    </row>
    <row r="101" spans="1:9" ht="20.399999999999999" x14ac:dyDescent="0.25">
      <c r="A101" s="20" t="s">
        <v>194</v>
      </c>
      <c r="B101" s="4" t="s">
        <v>89</v>
      </c>
      <c r="C101" s="3" t="s">
        <v>24</v>
      </c>
      <c r="D101" s="3" t="s">
        <v>86</v>
      </c>
      <c r="E101" s="3" t="s">
        <v>118</v>
      </c>
      <c r="F101" s="3" t="s">
        <v>88</v>
      </c>
      <c r="G101" s="5">
        <v>430.43</v>
      </c>
      <c r="H101" s="5">
        <v>430.41</v>
      </c>
      <c r="I101" s="5">
        <f t="shared" si="13"/>
        <v>99.99535348372558</v>
      </c>
    </row>
    <row r="102" spans="1:9" ht="30.6" x14ac:dyDescent="0.25">
      <c r="A102" s="20" t="s">
        <v>195</v>
      </c>
      <c r="B102" s="4" t="s">
        <v>150</v>
      </c>
      <c r="C102" s="3" t="s">
        <v>24</v>
      </c>
      <c r="D102" s="3" t="s">
        <v>86</v>
      </c>
      <c r="E102" s="3" t="s">
        <v>118</v>
      </c>
      <c r="F102" s="3" t="s">
        <v>158</v>
      </c>
      <c r="G102" s="5">
        <v>5</v>
      </c>
      <c r="H102" s="5">
        <v>4.1500000000000004</v>
      </c>
      <c r="I102" s="5">
        <f t="shared" ref="I102" si="16">+H102/G102*100</f>
        <v>83</v>
      </c>
    </row>
    <row r="103" spans="1:9" ht="30.6" x14ac:dyDescent="0.25">
      <c r="A103" s="20" t="s">
        <v>196</v>
      </c>
      <c r="B103" s="4" t="s">
        <v>150</v>
      </c>
      <c r="C103" s="3" t="s">
        <v>24</v>
      </c>
      <c r="D103" s="3" t="s">
        <v>86</v>
      </c>
      <c r="E103" s="3" t="s">
        <v>118</v>
      </c>
      <c r="F103" s="3" t="s">
        <v>152</v>
      </c>
      <c r="G103" s="5">
        <v>122.82</v>
      </c>
      <c r="H103" s="5">
        <v>108.69799999999999</v>
      </c>
      <c r="I103" s="5">
        <f t="shared" si="13"/>
        <v>88.50187265917603</v>
      </c>
    </row>
    <row r="104" spans="1:9" ht="20.399999999999999" x14ac:dyDescent="0.25">
      <c r="A104" s="20" t="s">
        <v>197</v>
      </c>
      <c r="B104" s="4" t="s">
        <v>36</v>
      </c>
      <c r="C104" s="3" t="s">
        <v>24</v>
      </c>
      <c r="D104" s="3" t="s">
        <v>86</v>
      </c>
      <c r="E104" s="3" t="s">
        <v>118</v>
      </c>
      <c r="F104" s="3" t="s">
        <v>35</v>
      </c>
      <c r="G104" s="5">
        <v>222</v>
      </c>
      <c r="H104" s="5">
        <v>206.48400000000001</v>
      </c>
      <c r="I104" s="5">
        <f t="shared" si="13"/>
        <v>93.010810810810824</v>
      </c>
    </row>
    <row r="105" spans="1:9" ht="20.399999999999999" x14ac:dyDescent="0.25">
      <c r="A105" s="20" t="s">
        <v>198</v>
      </c>
      <c r="B105" s="4" t="s">
        <v>89</v>
      </c>
      <c r="C105" s="3" t="s">
        <v>24</v>
      </c>
      <c r="D105" s="3" t="s">
        <v>86</v>
      </c>
      <c r="E105" s="3" t="s">
        <v>235</v>
      </c>
      <c r="F105" s="3" t="s">
        <v>88</v>
      </c>
      <c r="G105" s="5">
        <v>371.94</v>
      </c>
      <c r="H105" s="5">
        <v>371.94</v>
      </c>
      <c r="I105" s="5">
        <f t="shared" si="13"/>
        <v>100</v>
      </c>
    </row>
    <row r="106" spans="1:9" ht="30.6" x14ac:dyDescent="0.25">
      <c r="A106" s="20" t="s">
        <v>217</v>
      </c>
      <c r="B106" s="4" t="s">
        <v>150</v>
      </c>
      <c r="C106" s="3" t="s">
        <v>24</v>
      </c>
      <c r="D106" s="3" t="s">
        <v>86</v>
      </c>
      <c r="E106" s="3" t="s">
        <v>235</v>
      </c>
      <c r="F106" s="3" t="s">
        <v>152</v>
      </c>
      <c r="G106" s="5">
        <v>116.301</v>
      </c>
      <c r="H106" s="5">
        <v>116.301</v>
      </c>
      <c r="I106" s="5">
        <f t="shared" si="13"/>
        <v>100</v>
      </c>
    </row>
    <row r="107" spans="1:9" ht="20.399999999999999" x14ac:dyDescent="0.25">
      <c r="A107" s="20"/>
      <c r="B107" s="4" t="s">
        <v>89</v>
      </c>
      <c r="C107" s="3" t="s">
        <v>24</v>
      </c>
      <c r="D107" s="3" t="s">
        <v>86</v>
      </c>
      <c r="E107" s="3" t="s">
        <v>236</v>
      </c>
      <c r="F107" s="3" t="s">
        <v>88</v>
      </c>
      <c r="G107" s="5">
        <v>1373.7126000000001</v>
      </c>
      <c r="H107" s="5">
        <v>1373.712</v>
      </c>
      <c r="I107" s="5">
        <f t="shared" ref="I107:I108" si="17">+H107/G107*100</f>
        <v>99.999956322741738</v>
      </c>
    </row>
    <row r="108" spans="1:9" ht="30.6" x14ac:dyDescent="0.25">
      <c r="A108" s="20"/>
      <c r="B108" s="4" t="s">
        <v>150</v>
      </c>
      <c r="C108" s="3" t="s">
        <v>24</v>
      </c>
      <c r="D108" s="3" t="s">
        <v>86</v>
      </c>
      <c r="E108" s="3" t="s">
        <v>236</v>
      </c>
      <c r="F108" s="3" t="s">
        <v>152</v>
      </c>
      <c r="G108" s="5">
        <v>458.77807000000001</v>
      </c>
      <c r="H108" s="5">
        <v>458.77800000000002</v>
      </c>
      <c r="I108" s="5">
        <f t="shared" si="17"/>
        <v>99.999984742078013</v>
      </c>
    </row>
    <row r="109" spans="1:9" ht="20.399999999999999" x14ac:dyDescent="0.25">
      <c r="A109" s="20" t="s">
        <v>199</v>
      </c>
      <c r="B109" s="4" t="s">
        <v>36</v>
      </c>
      <c r="C109" s="3" t="s">
        <v>24</v>
      </c>
      <c r="D109" s="3" t="s">
        <v>86</v>
      </c>
      <c r="E109" s="3" t="s">
        <v>117</v>
      </c>
      <c r="F109" s="3" t="s">
        <v>35</v>
      </c>
      <c r="G109" s="5">
        <v>765</v>
      </c>
      <c r="H109" s="5">
        <v>605.27</v>
      </c>
      <c r="I109" s="5">
        <f t="shared" si="13"/>
        <v>79.120261437908496</v>
      </c>
    </row>
    <row r="110" spans="1:9" ht="20.399999999999999" x14ac:dyDescent="0.25">
      <c r="A110" s="8" t="s">
        <v>115</v>
      </c>
      <c r="B110" s="11" t="s">
        <v>107</v>
      </c>
      <c r="C110" s="8" t="s">
        <v>24</v>
      </c>
      <c r="D110" s="8" t="s">
        <v>103</v>
      </c>
      <c r="E110" s="8" t="s">
        <v>123</v>
      </c>
      <c r="F110" s="8" t="s">
        <v>23</v>
      </c>
      <c r="G110" s="12">
        <f>G111+G112+G113</f>
        <v>1113.125</v>
      </c>
      <c r="H110" s="12">
        <f>H111+H112+H113</f>
        <v>1071.675</v>
      </c>
      <c r="I110" s="12">
        <f>+H110/G110*100</f>
        <v>96.276249298147107</v>
      </c>
    </row>
    <row r="111" spans="1:9" ht="20.399999999999999" x14ac:dyDescent="0.25">
      <c r="A111" s="20" t="s">
        <v>167</v>
      </c>
      <c r="B111" s="4" t="s">
        <v>36</v>
      </c>
      <c r="C111" s="3" t="s">
        <v>24</v>
      </c>
      <c r="D111" s="3" t="s">
        <v>103</v>
      </c>
      <c r="E111" s="3" t="s">
        <v>123</v>
      </c>
      <c r="F111" s="3" t="s">
        <v>35</v>
      </c>
      <c r="G111" s="5">
        <v>787</v>
      </c>
      <c r="H111" s="5">
        <v>745.55</v>
      </c>
      <c r="I111" s="5">
        <f>+H111/G111*100</f>
        <v>94.733163913595931</v>
      </c>
    </row>
    <row r="112" spans="1:9" x14ac:dyDescent="0.25">
      <c r="A112" s="22"/>
      <c r="B112" s="4" t="s">
        <v>237</v>
      </c>
      <c r="C112" s="24">
        <v>611</v>
      </c>
      <c r="D112" s="24">
        <v>1102</v>
      </c>
      <c r="E112" s="3" t="s">
        <v>123</v>
      </c>
      <c r="F112" s="3" t="s">
        <v>88</v>
      </c>
      <c r="G112" s="23">
        <v>248.994</v>
      </c>
      <c r="H112" s="23">
        <v>248.994</v>
      </c>
      <c r="I112" s="23">
        <f>+H112/G112*100</f>
        <v>100</v>
      </c>
    </row>
    <row r="113" spans="1:9" ht="30.6" x14ac:dyDescent="0.25">
      <c r="A113" s="22"/>
      <c r="B113" s="4" t="s">
        <v>150</v>
      </c>
      <c r="C113" s="24">
        <v>611</v>
      </c>
      <c r="D113" s="24">
        <v>1102</v>
      </c>
      <c r="E113" s="25" t="s">
        <v>123</v>
      </c>
      <c r="F113" s="25" t="s">
        <v>152</v>
      </c>
      <c r="G113" s="26">
        <v>77.131</v>
      </c>
      <c r="H113" s="26">
        <v>77.131</v>
      </c>
      <c r="I113" s="26">
        <f>+H113/G113*100</f>
        <v>100</v>
      </c>
    </row>
  </sheetData>
  <mergeCells count="9">
    <mergeCell ref="A6:I6"/>
    <mergeCell ref="A7:I7"/>
    <mergeCell ref="H9:H10"/>
    <mergeCell ref="I9:I10"/>
    <mergeCell ref="A8:B8"/>
    <mergeCell ref="B9:B10"/>
    <mergeCell ref="C9:F9"/>
    <mergeCell ref="G9:G10"/>
    <mergeCell ref="A9:A10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2019-06-17T06:04:22Z</cp:lastPrinted>
  <dcterms:created xsi:type="dcterms:W3CDTF">1996-10-08T23:32:33Z</dcterms:created>
  <dcterms:modified xsi:type="dcterms:W3CDTF">2019-06-20T08:37:05Z</dcterms:modified>
</cp:coreProperties>
</file>