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650" windowHeight="877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<sst xmlns="http://schemas.openxmlformats.org/spreadsheetml/2006/main" count="14866" uniqueCount="881">
  <si>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</si>
  <si>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</si>
  <si>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</si>
  <si>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</si>
  <si>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</si>
  <si>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</si>
  <si>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</si>
  <si>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</si>
  <si>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</si>
  <si>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</si>
  <si>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</si>
  <si>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</si>
  <si>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</si>
  <si>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</si>
  <si>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</si>
  <si>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</si>
  <si>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</si>
  <si>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</si>
  <si>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</si>
  <si>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</si>
  <si>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</si>
  <si>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</si>
  <si>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</si>
  <si>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</si>
  <si>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</si>
  <si>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</si>
  <si>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</si>
  <si>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</si>
  <si>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</si>
  <si>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</si>
  <si>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</si>
  <si>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</si>
  <si>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</si>
  <si>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</si>
  <si>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</si>
  <si>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</si>
  <si>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</si>
  <si>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</si>
  <si>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</si>
  <si>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</si>
  <si>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</si>
  <si>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</si>
  <si>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</si>
  <si>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</si>
  <si>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</si>
  <si>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</si>
  <si>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</si>
  <si>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</si>
  <si>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</si>
  <si>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</si>
  <si>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</si>
  <si>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</si>
  <si>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</si>
  <si>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</si>
  <si>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</si>
  <si>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</si>
  <si>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</si>
  <si>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</si>
  <si>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</si>
  <si>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</si>
  <si>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</si>
  <si>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</si>
  <si>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</si>
  <si>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</si>
  <si>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</si>
  <si>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</si>
  <si>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</si>
  <si>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</si>
  <si>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</si>
  <si>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</si>
  <si>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</si>
  <si>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</si>
  <si>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</si>
  <si>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</si>
  <si>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</si>
  <si>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</si>
  <si>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</si>
  <si>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</si>
  <si>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</si>
  <si>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</si>
  <si>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</si>
  <si>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</si>
  <si>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</si>
  <si>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</si>
  <si>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</si>
  <si>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</si>
  <si>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</si>
  <si>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</si>
  <si>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</si>
  <si>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</si>
  <si>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</si>
  <si>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</si>
  <si>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</si>
  <si>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</si>
  <si>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</si>
  <si>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</si>
  <si>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</si>
  <si>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</si>
  <si>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</si>
  <si>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</si>
  <si>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</si>
  <si>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</si>
  <si>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</si>
  <si>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</si>
  <si>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</si>
  <si>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</si>
  <si>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</si>
  <si>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</si>
  <si>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</si>
  <si>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</si>
  <si>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</si>
  <si>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</si>
  <si>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</si>
  <si>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</si>
  <si>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</si>
  <si>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</si>
  <si>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</si>
  <si>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</si>
  <si>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</si>
  <si>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</si>
  <si>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</si>
  <si>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</si>
  <si>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</si>
  <si>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</si>
  <si>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</si>
  <si>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</si>
  <si>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</si>
  <si>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</si>
  <si>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</si>
  <si>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</si>
  <si>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</si>
  <si>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</si>
  <si>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</si>
  <si>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</si>
  <si>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</si>
  <si>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</si>
  <si>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</si>
  <si>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</si>
  <si>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</si>
  <si>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</si>
  <si>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</si>
  <si>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</si>
  <si>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</si>
  <si>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</si>
  <si>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</si>
  <si>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</si>
  <si>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</si>
  <si>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</si>
  <si>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</si>
  <si>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</si>
  <si>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</si>
  <si>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</si>
  <si>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</si>
  <si>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</si>
  <si>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</si>
  <si>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</si>
  <si>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</si>
  <si>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</si>
  <si>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</si>
  <si>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</si>
  <si>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</si>
  <si>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</si>
  <si>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</si>
  <si>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</si>
  <si>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</si>
  <si>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</si>
  <si>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</si>
  <si>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</si>
  <si>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</si>
  <si>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</si>
  <si>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</si>
  <si>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</si>
  <si>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</si>
  <si>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</si>
  <si>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</si>
  <si>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</si>
  <si>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</si>
  <si>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</si>
  <si>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</si>
  <si>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</si>
  <si>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</si>
  <si>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</si>
  <si>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</si>
  <si>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</si>
  <si>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</si>
  <si>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</si>
  <si>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</si>
  <si>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</si>
  <si>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</si>
  <si>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</si>
  <si>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</si>
  <si>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</si>
  <si>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</si>
  <si>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</si>
  <si>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</si>
  <si>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</si>
  <si>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</si>
  <si>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</si>
  <si>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</si>
  <si>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</si>
  <si>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</si>
  <si>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</si>
  <si>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</si>
  <si>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</si>
  <si>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</si>
  <si>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</si>
  <si>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</si>
  <si>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</si>
  <si>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</si>
  <si>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</si>
  <si>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</si>
  <si>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</si>
  <si>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</si>
  <si>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</si>
  <si>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</si>
  <si>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</si>
  <si>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</si>
  <si>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</si>
  <si>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</si>
  <si>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</si>
  <si>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</si>
  <si>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</si>
  <si>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</si>
  <si>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</si>
  <si>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</si>
  <si>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</si>
  <si>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</si>
  <si>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</si>
  <si>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</si>
  <si>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</si>
  <si>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</si>
  <si>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</si>
  <si>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</si>
  <si>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</si>
  <si>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</si>
  <si>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</si>
  <si>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</si>
  <si>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</si>
  <si>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</si>
  <si>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</si>
  <si>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</si>
  <si>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</si>
  <si>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</si>
  <si>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</si>
  <si>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</si>
  <si>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</si>
  <si>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</si>
  <si>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</si>
  <si>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</si>
  <si>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</si>
  <si>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</si>
  <si>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</si>
  <si>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</si>
  <si>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</si>
  <si>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</si>
  <si>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</si>
  <si>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</si>
  <si>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</si>
  <si>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</si>
  <si>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</si>
  <si>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</si>
  <si>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</si>
  <si>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</si>
  <si>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</si>
  <si>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</si>
  <si>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</si>
  <si>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</si>
  <si>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</si>
  <si>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</si>
  <si>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</si>
  <si>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</si>
  <si>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</si>
  <si>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</si>
  <si>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</si>
  <si>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</si>
  <si>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</si>
  <si>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</si>
  <si>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</si>
  <si>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</si>
  <si>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</si>
  <si>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</si>
  <si>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</si>
  <si>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</si>
  <si>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</si>
  <si>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</si>
  <si>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</si>
  <si>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</si>
  <si>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</si>
  <si>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</si>
  <si>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</si>
  <si>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</si>
  <si>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</si>
  <si>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</si>
  <si>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</si>
  <si>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</si>
  <si>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</si>
  <si>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</si>
  <si>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</si>
  <si>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</si>
  <si>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</si>
  <si>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</si>
  <si>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</si>
  <si>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</si>
  <si>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</si>
  <si>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</si>
  <si>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</si>
  <si>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</si>
  <si>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</si>
  <si>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</si>
  <si>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</si>
  <si>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</si>
  <si>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</si>
  <si>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</si>
  <si>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</si>
  <si>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</si>
  <si>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</si>
  <si>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</si>
  <si>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</si>
  <si>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</si>
  <si>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</si>
  <si>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</si>
  <si>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</si>
  <si>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</si>
  <si>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</si>
  <si>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</si>
  <si>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</si>
  <si>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</si>
  <si>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</si>
  <si>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</si>
  <si>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</si>
  <si>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</si>
  <si>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</si>
  <si>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</si>
  <si>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</si>
  <si>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</si>
  <si>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</si>
  <si>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</si>
  <si>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</si>
  <si>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</si>
  <si>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</si>
  <si>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</si>
  <si>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</si>
  <si>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</si>
  <si>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</si>
  <si>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</si>
  <si>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</si>
  <si>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</si>
  <si>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</si>
  <si>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</si>
  <si>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</si>
  <si>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</si>
  <si>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</si>
  <si>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</si>
  <si>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</si>
  <si>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</si>
  <si>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</si>
  <si>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</si>
  <si>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</si>
  <si>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</si>
  <si>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</si>
  <si>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</si>
  <si>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</si>
  <si>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</si>
  <si>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</si>
  <si>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</si>
  <si>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</si>
  <si>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</si>
  <si>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</si>
  <si>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</si>
  <si>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</si>
  <si>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</si>
  <si>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</si>
  <si>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</si>
  <si>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</si>
  <si>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</si>
  <si>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</si>
  <si>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</si>
  <si>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</si>
  <si>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</si>
  <si>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</si>
  <si>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</si>
  <si>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</si>
  <si>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</si>
  <si>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</si>
  <si>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</si>
  <si>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</si>
  <si>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</si>
  <si>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</si>
  <si>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</si>
  <si>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</si>
  <si>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</si>
  <si>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</si>
  <si>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</si>
  <si>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</si>
  <si>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</si>
  <si>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</si>
  <si>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</si>
  <si>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</si>
  <si>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</si>
  <si>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</si>
  <si>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</si>
  <si>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</si>
  <si>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</si>
  <si>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</si>
  <si>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</si>
  <si>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</si>
  <si>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</si>
  <si>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</si>
  <si>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</si>
  <si>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</si>
  <si>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</si>
  <si>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</si>
  <si>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</si>
  <si>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</si>
  <si>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</si>
  <si>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</si>
  <si>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</si>
  <si>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</si>
  <si>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</si>
  <si>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</si>
  <si>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</si>
  <si>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</si>
  <si>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</si>
  <si>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</si>
  <si>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</si>
  <si>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</si>
  <si>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</si>
  <si>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</si>
  <si>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</si>
  <si>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</si>
  <si>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</si>
  <si>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</si>
  <si>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</si>
  <si>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</si>
  <si>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</si>
  <si>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</si>
  <si>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</si>
  <si>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</si>
  <si>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</si>
  <si>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</si>
  <si>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</si>
  <si>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</si>
  <si>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</si>
  <si>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</si>
  <si>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</si>
  <si>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</si>
  <si>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</si>
  <si>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</si>
  <si>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</si>
  <si>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</si>
  <si>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</si>
  <si>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</si>
  <si>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</si>
  <si>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</si>
  <si>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</si>
  <si>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</si>
  <si>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</si>
  <si>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</si>
  <si>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</si>
  <si>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</si>
  <si>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</si>
  <si>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</si>
  <si>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</si>
  <si>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</si>
  <si>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</si>
  <si>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</si>
  <si>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</si>
  <si>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</si>
  <si>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</si>
  <si>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</si>
  <si>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</si>
  <si>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</si>
  <si>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</si>
  <si>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</si>
  <si>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</si>
  <si>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</si>
  <si>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</si>
  <si>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</si>
  <si>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</si>
  <si>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</si>
  <si>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</si>
  <si>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</si>
  <si>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</si>
  <si>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</si>
  <si>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</si>
  <si>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</si>
  <si>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</si>
  <si>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</si>
  <si>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</si>
  <si>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</si>
  <si>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</si>
  <si>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</si>
  <si>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</si>
  <si>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</si>
  <si>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</si>
  <si>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</si>
  <si>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</si>
  <si>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</si>
  <si>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</si>
  <si>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</si>
  <si>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</si>
  <si>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</si>
  <si>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</si>
  <si>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</si>
  <si>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</si>
  <si>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</si>
  <si>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</si>
  <si>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</si>
  <si>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</si>
  <si>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</si>
  <si>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</si>
  <si>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</si>
  <si>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</si>
  <si>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</si>
  <si>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</si>
  <si>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</si>
  <si>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</si>
  <si>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</si>
  <si>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</si>
  <si>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</si>
  <si>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</si>
  <si>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</si>
  <si>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</si>
  <si>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</si>
  <si>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</si>
  <si>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</si>
  <si>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</si>
  <si>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</si>
  <si>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</si>
  <si>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</si>
  <si>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</si>
  <si>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</si>
  <si>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</si>
  <si>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</si>
  <si>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</si>
  <si>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</si>
  <si>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</si>
  <si>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</si>
  <si>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</si>
  <si>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</si>
  <si>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</si>
  <si>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</si>
  <si>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</si>
  <si>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</si>
  <si>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</si>
  <si>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</si>
  <si>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</si>
  <si>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</si>
  <si>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</si>
  <si>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</si>
  <si>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</si>
  <si>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</si>
  <si>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</si>
  <si>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</si>
  <si>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</si>
  <si>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</si>
  <si>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</si>
  <si>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</si>
  <si>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</si>
  <si>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</si>
  <si>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</si>
  <si>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</si>
  <si>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</si>
  <si>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</si>
  <si>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</si>
  <si>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</si>
  <si>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</si>
  <si>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</si>
  <si>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</si>
  <si>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</si>
  <si>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</si>
  <si>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</si>
  <si>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</si>
  <si>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</si>
  <si>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</si>
  <si>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</si>
  <si>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</si>
  <si>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</si>
  <si>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</si>
  <si>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</si>
  <si>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</si>
  <si>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</si>
  <si>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</si>
  <si>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</si>
  <si>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</si>
  <si>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</si>
  <si>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</si>
  <si>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</si>
  <si>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</si>
  <si>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</si>
  <si>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</si>
  <si>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</si>
  <si>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</si>
  <si>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</si>
  <si>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</si>
  <si>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</si>
  <si>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</si>
  <si>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</si>
  <si>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</si>
  <si>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</si>
  <si>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</si>
  <si>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</si>
  <si>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</si>
  <si>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</si>
  <si>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</si>
  <si>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</si>
  <si>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</si>
  <si>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</si>
  <si>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</si>
  <si>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</si>
  <si>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</si>
  <si>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</si>
  <si>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</si>
  <si>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</si>
  <si>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</si>
  <si>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</si>
  <si>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</si>
  <si>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</si>
  <si>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</si>
  <si>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</si>
  <si>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</si>
  <si>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</si>
  <si>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</si>
  <si>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</si>
  <si>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</si>
  <si>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</si>
  <si>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</si>
  <si>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</si>
  <si>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</si>
  <si>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</si>
  <si>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</si>
  <si>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</si>
  <si>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</si>
  <si>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</si>
  <si>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</si>
  <si>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</si>
  <si>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</si>
  <si>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</si>
  <si>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</si>
  <si>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</si>
  <si>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</si>
  <si>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</si>
  <si>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</si>
  <si>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</si>
  <si>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</si>
  <si>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</si>
  <si>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</si>
  <si>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</si>
  <si>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</si>
  <si>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</si>
  <si>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</si>
  <si>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</si>
  <si>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</si>
  <si>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</si>
  <si>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</si>
  <si>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</si>
  <si>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</si>
  <si>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</si>
  <si>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</si>
  <si>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</si>
  <si>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</si>
  <si>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</si>
  <si>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</si>
  <si>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</si>
  <si>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</si>
  <si>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</si>
  <si>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</si>
  <si>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</si>
  <si>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</si>
  <si>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</si>
  <si>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</si>
  <si>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</si>
  <si>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</si>
  <si>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</si>
  <si>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</si>
  <si>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</si>
  <si>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</si>
  <si>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</si>
  <si>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</si>
  <si>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к решению Совета депутатов</t>
  </si>
  <si>
    <t>Сумма (тыс.руб.)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</si>
  <si>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</si>
  <si>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</si>
  <si>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</si>
  <si>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</si>
  <si>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</si>
  <si>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</si>
  <si>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</si>
  <si>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</si>
  <si>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</si>
  <si>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</si>
  <si>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</si>
  <si>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</si>
  <si>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</si>
  <si>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</si>
  <si>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</si>
  <si>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</si>
  <si>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</si>
  <si>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</si>
  <si>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</si>
  <si>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</si>
  <si>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</si>
  <si>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</si>
  <si>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</si>
  <si>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</si>
  <si>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</si>
  <si>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</si>
  <si>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</si>
  <si>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</si>
  <si>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</si>
  <si>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</si>
  <si>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</si>
  <si>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</si>
  <si>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</si>
  <si>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</si>
  <si>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</si>
  <si>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</si>
  <si>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</si>
  <si>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</si>
  <si>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</si>
  <si>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</si>
  <si>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</si>
  <si>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</si>
  <si>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</si>
  <si>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</si>
  <si>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</si>
  <si>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</si>
  <si>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</si>
  <si>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</si>
  <si>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</si>
  <si>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</si>
  <si>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</si>
  <si>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</si>
  <si>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</si>
  <si>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</si>
  <si>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</si>
  <si>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</si>
  <si>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</si>
  <si>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</si>
  <si>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</si>
  <si>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</si>
  <si>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</si>
  <si>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</si>
  <si>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</si>
  <si>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</si>
  <si>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</si>
  <si>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</si>
  <si>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</si>
  <si>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</si>
  <si>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</si>
  <si>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</si>
  <si>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</si>
  <si>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</si>
  <si>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</si>
  <si>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</si>
  <si>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</si>
  <si>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</si>
  <si>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</si>
  <si>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</si>
  <si>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</si>
  <si>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</si>
  <si>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Прочие расходы</t>
  </si>
  <si>
    <t>0410</t>
  </si>
  <si>
    <t>Благоустройство</t>
  </si>
  <si>
    <t>Озеленение</t>
  </si>
  <si>
    <t>Проведение мероприятий для детей и молодежи</t>
  </si>
  <si>
    <t>Здравоохранение, 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</si>
  <si>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</si>
  <si>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</si>
  <si>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</si>
  <si>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</si>
  <si>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</si>
  <si>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</si>
  <si>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 xml:space="preserve">Раздел </t>
  </si>
  <si>
    <t>Подраздел</t>
  </si>
  <si>
    <t>Обеспечение пожарной безопасности</t>
  </si>
  <si>
    <t>0412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</si>
  <si>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</si>
  <si>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</si>
  <si>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Социальное обеспечение населения </t>
  </si>
  <si>
    <t>1003</t>
  </si>
  <si>
    <t>1102</t>
  </si>
  <si>
    <t>Проведение мероприятий, осуществляемых органами местного самоуправления</t>
  </si>
  <si>
    <t>Дорожное хозяйство</t>
  </si>
  <si>
    <t>Уличное освещение</t>
  </si>
  <si>
    <t>Пудомягского сельского поселения на 2014 год</t>
  </si>
  <si>
    <t>61 0 0000</t>
  </si>
  <si>
    <t>61 8 0000</t>
  </si>
  <si>
    <t>Компенсация расходов, связанных с депутатской деятельностью</t>
  </si>
  <si>
    <t>61 8 1105</t>
  </si>
  <si>
    <t>121</t>
  </si>
  <si>
    <t>Обеспечение деятельности органов местного самоуправления</t>
  </si>
  <si>
    <t>Расходы на выплаты муниципальным служащим органов местного самоуправления</t>
  </si>
  <si>
    <t>61 7 0000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</si>
  <si>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</si>
  <si>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</si>
  <si>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</si>
  <si>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61 7 1104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</si>
  <si>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</si>
  <si>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</si>
  <si>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Содержание органов местного самоуправления, в том числе оплата труда немуниципальных служащих</t>
  </si>
  <si>
    <t>61 8 1103</t>
  </si>
  <si>
    <t>Прочая закупка товаров, работ и услуг для обеспечения государственных (муниципальных) нужд</t>
  </si>
  <si>
    <t>244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</si>
  <si>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</si>
  <si>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</si>
  <si>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</si>
  <si>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</si>
  <si>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</si>
  <si>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</si>
  <si>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62 9 1303</t>
  </si>
  <si>
    <t>Передача полномочий ГМР по регулированию тарифов на товары и услуги организаций коммунального комплекса</t>
  </si>
  <si>
    <t>62 9 1304</t>
  </si>
  <si>
    <t>Передача полномочий ГМР по осуществлению финансового контроля бюджетов поселений</t>
  </si>
  <si>
    <t>62 9 1306</t>
  </si>
  <si>
    <t>Передача полномочий ГМР по организации централизованных коммунальных услуг</t>
  </si>
  <si>
    <t>62 9 1307</t>
  </si>
  <si>
    <t>62 9 1505</t>
  </si>
  <si>
    <t>56 0 0000</t>
  </si>
  <si>
    <t>56 2 0000</t>
  </si>
  <si>
    <t>56 2 1511</t>
  </si>
  <si>
    <t>57 3 0000</t>
  </si>
  <si>
    <t>57 3 1539</t>
  </si>
  <si>
    <t>57 1 0000</t>
  </si>
  <si>
    <t>Мероприятия в области информационно-коммуникационных технологий и связа</t>
  </si>
  <si>
    <t>57 1 1515</t>
  </si>
  <si>
    <t>62 9 1517</t>
  </si>
  <si>
    <t>62 9 1518</t>
  </si>
  <si>
    <t>55 2 0000</t>
  </si>
  <si>
    <t>55 2 1520</t>
  </si>
  <si>
    <t>Содержание муниципального жилого фонда, в том числе капитальный ремонт ремонт муниципального жилого фонда</t>
  </si>
  <si>
    <t>414</t>
  </si>
  <si>
    <t>55 4 1538</t>
  </si>
  <si>
    <t>55 4 1540</t>
  </si>
  <si>
    <t>Прочие мероприятия по благоустройству городских и сельских поселений</t>
  </si>
  <si>
    <t>55 4 1542</t>
  </si>
  <si>
    <t>59 0 0000</t>
  </si>
  <si>
    <t>59 2 0000</t>
  </si>
  <si>
    <t>59 2 1290</t>
  </si>
  <si>
    <t>52 0 0000</t>
  </si>
  <si>
    <t>52 1 1537</t>
  </si>
  <si>
    <t>Мероприятия в области здравоохранения, спорта и физической культуры</t>
  </si>
  <si>
    <t>53 9 1534</t>
  </si>
  <si>
    <t>Фонд оплаты труда работников библиотек</t>
  </si>
  <si>
    <t>540</t>
  </si>
  <si>
    <t>Обеспечение выполнения отдельных государственных полномочийЛенинградской области в сфере  правоотношений</t>
  </si>
  <si>
    <t>61 7 7134</t>
  </si>
  <si>
    <t>Фонд оплаты труда</t>
  </si>
  <si>
    <t>Проведение выборов и референумов</t>
  </si>
  <si>
    <t>0107</t>
  </si>
  <si>
    <t>62 9 1543</t>
  </si>
  <si>
    <t>0203</t>
  </si>
  <si>
    <t>62 9 5118</t>
  </si>
  <si>
    <t>Осуществление первичного воинского учета выплата зарплаты</t>
  </si>
  <si>
    <t>МКУК "Пудомягский СДК"</t>
  </si>
  <si>
    <t>Культура, кинемаография и средства массовой информации</t>
  </si>
  <si>
    <t>обеспечение деятельности подведомственных учрежений (ДК)</t>
  </si>
  <si>
    <t>обеспечение деятельности подведомственных учрежений (ДКбиблиотеки)</t>
  </si>
  <si>
    <t xml:space="preserve">54 1 1250 </t>
  </si>
  <si>
    <t xml:space="preserve">54 1 1260 </t>
  </si>
  <si>
    <t>Фонд оплаты труда работников ДК</t>
  </si>
  <si>
    <t>211</t>
  </si>
  <si>
    <t>обеспечение деятельности подведомственных учрежений (библиотеки)</t>
  </si>
  <si>
    <t>Приложение № 7</t>
  </si>
  <si>
    <t>59 21523</t>
  </si>
  <si>
    <t>Реализация местных инициатив граждан</t>
  </si>
  <si>
    <t>Поддержка муниципальных образованийй по развитию общественной инфраструктуры муниципального значеня</t>
  </si>
  <si>
    <t>55 4 7088</t>
  </si>
  <si>
    <t>62 9 7202</t>
  </si>
  <si>
    <t>Основные направления профилактики  безнадзорности и правонарушений в Гатчинском муниципальном районе</t>
  </si>
  <si>
    <t>59 2 9531</t>
  </si>
  <si>
    <t>62 9 1301</t>
  </si>
  <si>
    <t>Передача полномочий ГМР пожилищному контролю</t>
  </si>
  <si>
    <t>111</t>
  </si>
  <si>
    <t>321</t>
  </si>
  <si>
    <t>Пенсии за выслугу лет и доплаты к пенсиям муниципальным служащим</t>
  </si>
  <si>
    <t>Ведомственная структура расходов бюджета</t>
  </si>
  <si>
    <t>Обеспечение выплат стимулирующего характера работникам муниципальных учреждений культуры Ленинградской области</t>
  </si>
  <si>
    <t>54 17036</t>
  </si>
  <si>
    <t>52 3 1528</t>
  </si>
  <si>
    <t>от18 декабря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</si>
</sst>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top"/>
    </xf>
    <xf numFmtId="49" fontId="1" fillId="36" borderId="10" xfId="0" applyNumberFormat="1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 vertical="top"/>
    </xf>
    <xf numFmtId="0" fontId="2" fillId="36" borderId="0" xfId="0" applyFont="1" applyFill="1" applyAlignment="1">
      <alignment/>
    </xf>
    <xf numFmtId="0" fontId="1" fillId="0" borderId="10" xfId="0" applyFont="1" applyBorder="1" applyAlignment="1">
      <alignment horizontal="center" vertical="top"/>
    </xf>
    <xf numFmtId="172" fontId="3" fillId="33" borderId="10" xfId="0" applyNumberFormat="1" applyFont="1" applyFill="1" applyBorder="1" applyAlignment="1">
      <alignment vertical="top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172" fontId="16" fillId="0" borderId="10" xfId="0" applyNumberFormat="1" applyFont="1" applyBorder="1" applyAlignment="1">
      <alignment vertical="top"/>
    </xf>
    <xf numFmtId="172" fontId="1" fillId="36" borderId="10" xfId="0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3" t="s">
        <v>606</v>
      </c>
      <c r="D1" s="253"/>
      <c r="E1" s="253"/>
    </row>
    <row r="2" spans="3:5" ht="14.25" customHeight="1">
      <c r="C2" s="254" t="s">
        <v>607</v>
      </c>
      <c r="D2" s="254"/>
      <c r="E2" s="254"/>
    </row>
    <row r="3" spans="3:5" ht="12.75" customHeight="1">
      <c r="C3" s="253" t="s">
        <v>608</v>
      </c>
      <c r="D3" s="253"/>
      <c r="E3" s="253"/>
    </row>
    <row r="4" spans="3:5" ht="13.5" customHeight="1">
      <c r="C4" s="253" t="s">
        <v>609</v>
      </c>
      <c r="D4" s="253"/>
      <c r="E4" s="253"/>
    </row>
    <row r="5" spans="1:6" ht="17.25" customHeight="1">
      <c r="A5" s="244" t="s">
        <v>243</v>
      </c>
      <c r="B5" s="245"/>
      <c r="C5" s="245"/>
      <c r="D5" s="245"/>
      <c r="E5" s="245"/>
      <c r="F5" s="245"/>
    </row>
    <row r="6" spans="1:6" ht="17.25" customHeight="1">
      <c r="A6" s="244" t="s">
        <v>0</v>
      </c>
      <c r="B6" s="245"/>
      <c r="C6" s="245"/>
      <c r="D6" s="245"/>
      <c r="E6" s="245"/>
      <c r="F6" s="24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50"/>
      <c r="B430" s="33" t="s">
        <v>278</v>
      </c>
      <c r="C430" s="246" t="s">
        <v>274</v>
      </c>
      <c r="D430" s="246" t="s">
        <v>277</v>
      </c>
      <c r="E430" s="246" t="s">
        <v>279</v>
      </c>
      <c r="F430" s="248">
        <v>3960</v>
      </c>
      <c r="G430" s="25"/>
      <c r="H430" s="25"/>
      <c r="I430" s="25"/>
      <c r="J430" s="25"/>
    </row>
    <row r="431" spans="1:10" s="26" customFormat="1" ht="15.75">
      <c r="A431" s="251"/>
      <c r="B431" s="34" t="s">
        <v>280</v>
      </c>
      <c r="C431" s="247"/>
      <c r="D431" s="247"/>
      <c r="E431" s="247"/>
      <c r="F431" s="249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9"/>
      <c r="B979" s="242" t="s">
        <v>28</v>
      </c>
      <c r="C979" s="239" t="s">
        <v>29</v>
      </c>
      <c r="D979" s="239" t="s">
        <v>246</v>
      </c>
      <c r="E979" s="239" t="s">
        <v>12</v>
      </c>
      <c r="F979" s="252">
        <v>350</v>
      </c>
    </row>
    <row r="980" spans="1:6" ht="9.75" customHeight="1">
      <c r="A980" s="239"/>
      <c r="B980" s="242"/>
      <c r="C980" s="239"/>
      <c r="D980" s="239"/>
      <c r="E980" s="239"/>
      <c r="F980" s="252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9"/>
      <c r="B983" s="240" t="s">
        <v>428</v>
      </c>
      <c r="C983" s="241" t="s">
        <v>459</v>
      </c>
      <c r="D983" s="241" t="s">
        <v>427</v>
      </c>
      <c r="E983" s="241">
        <v>453</v>
      </c>
      <c r="F983" s="243">
        <v>350</v>
      </c>
    </row>
    <row r="984" spans="1:6" ht="15.75">
      <c r="A984" s="239"/>
      <c r="B984" s="240"/>
      <c r="C984" s="241"/>
      <c r="D984" s="241"/>
      <c r="E984" s="241"/>
      <c r="F984" s="24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A983:A984"/>
    <mergeCell ref="B983:B984"/>
    <mergeCell ref="C983:C984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3" t="s">
        <v>606</v>
      </c>
      <c r="D1" s="253"/>
      <c r="E1" s="253"/>
    </row>
    <row r="2" spans="3:5" ht="15.75">
      <c r="C2" s="254" t="s">
        <v>607</v>
      </c>
      <c r="D2" s="254"/>
      <c r="E2" s="254"/>
    </row>
    <row r="3" spans="3:5" ht="15.75">
      <c r="C3" s="253" t="s">
        <v>608</v>
      </c>
      <c r="D3" s="253"/>
      <c r="E3" s="253"/>
    </row>
    <row r="4" spans="3:5" ht="15.75">
      <c r="C4" s="253"/>
      <c r="D4" s="253"/>
      <c r="E4" s="253"/>
    </row>
    <row r="5" spans="1:6" ht="18.75">
      <c r="A5" s="244" t="s">
        <v>243</v>
      </c>
      <c r="B5" s="245"/>
      <c r="C5" s="245"/>
      <c r="D5" s="245"/>
      <c r="E5" s="245"/>
      <c r="F5" s="245"/>
    </row>
    <row r="6" spans="1:6" ht="18.75">
      <c r="A6" s="244" t="s">
        <v>0</v>
      </c>
      <c r="B6" s="245"/>
      <c r="C6" s="245"/>
      <c r="D6" s="245"/>
      <c r="E6" s="245"/>
      <c r="F6" s="24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0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109">
        <v>3960</v>
      </c>
    </row>
    <row r="271" spans="1:7" ht="15.75">
      <c r="A271" s="251"/>
      <c r="B271" s="34" t="s">
        <v>280</v>
      </c>
      <c r="C271" s="247"/>
      <c r="D271" s="247"/>
      <c r="E271" s="247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3" t="s">
        <v>606</v>
      </c>
      <c r="D1" s="253"/>
      <c r="E1" s="253"/>
    </row>
    <row r="2" spans="3:5" ht="14.25" customHeight="1">
      <c r="C2" s="254" t="s">
        <v>607</v>
      </c>
      <c r="D2" s="254"/>
      <c r="E2" s="254"/>
    </row>
    <row r="3" spans="3:5" ht="12.75" customHeight="1">
      <c r="C3" s="253" t="s">
        <v>608</v>
      </c>
      <c r="D3" s="253"/>
      <c r="E3" s="253"/>
    </row>
    <row r="4" spans="3:5" ht="13.5" customHeight="1">
      <c r="C4" s="253"/>
      <c r="D4" s="253"/>
      <c r="E4" s="253"/>
    </row>
    <row r="5" spans="1:6" ht="17.25" customHeight="1">
      <c r="A5" s="244" t="s">
        <v>243</v>
      </c>
      <c r="B5" s="245"/>
      <c r="C5" s="245"/>
      <c r="D5" s="245"/>
      <c r="E5" s="245"/>
      <c r="F5" s="245"/>
    </row>
    <row r="6" spans="1:6" ht="17.25" customHeight="1">
      <c r="A6" s="244" t="s">
        <v>0</v>
      </c>
      <c r="B6" s="245"/>
      <c r="C6" s="245"/>
      <c r="D6" s="245"/>
      <c r="E6" s="245"/>
      <c r="F6" s="24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50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257">
        <f t="shared" si="7"/>
        <v>3960</v>
      </c>
      <c r="H270" s="105"/>
      <c r="I270" s="7"/>
      <c r="J270" s="7"/>
    </row>
    <row r="271" spans="1:8" ht="15.75">
      <c r="A271" s="251"/>
      <c r="B271" s="34" t="s">
        <v>280</v>
      </c>
      <c r="C271" s="247"/>
      <c r="D271" s="247"/>
      <c r="E271" s="247"/>
      <c r="F271" s="256"/>
      <c r="G271" s="25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3" t="s">
        <v>606</v>
      </c>
      <c r="D1" s="253"/>
      <c r="E1" s="253"/>
    </row>
    <row r="2" spans="3:5" ht="15.75">
      <c r="C2" s="254" t="s">
        <v>607</v>
      </c>
      <c r="D2" s="254"/>
      <c r="E2" s="254"/>
    </row>
    <row r="3" spans="3:5" ht="15.75">
      <c r="C3" s="253" t="s">
        <v>608</v>
      </c>
      <c r="D3" s="253"/>
      <c r="E3" s="253"/>
    </row>
    <row r="4" spans="3:5" ht="15.75">
      <c r="C4" s="253"/>
      <c r="D4" s="253"/>
      <c r="E4" s="253"/>
    </row>
    <row r="5" spans="1:6" ht="18.75">
      <c r="A5" s="244" t="s">
        <v>243</v>
      </c>
      <c r="B5" s="245"/>
      <c r="C5" s="245"/>
      <c r="D5" s="245"/>
      <c r="E5" s="245"/>
      <c r="F5" s="245"/>
    </row>
    <row r="6" spans="1:6" ht="18.75">
      <c r="A6" s="244" t="s">
        <v>0</v>
      </c>
      <c r="B6" s="245"/>
      <c r="C6" s="245"/>
      <c r="D6" s="245"/>
      <c r="E6" s="245"/>
      <c r="F6" s="24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0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109">
        <v>3960</v>
      </c>
    </row>
    <row r="271" spans="1:7" ht="15.75">
      <c r="A271" s="251"/>
      <c r="B271" s="34" t="s">
        <v>280</v>
      </c>
      <c r="C271" s="247"/>
      <c r="D271" s="247"/>
      <c r="E271" s="247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3" t="s">
        <v>606</v>
      </c>
      <c r="D1" s="253"/>
      <c r="E1" s="253"/>
    </row>
    <row r="2" spans="3:5" ht="14.25" customHeight="1">
      <c r="C2" s="254" t="s">
        <v>607</v>
      </c>
      <c r="D2" s="254"/>
      <c r="E2" s="254"/>
    </row>
    <row r="3" spans="3:5" ht="12.75" customHeight="1">
      <c r="C3" s="253" t="s">
        <v>608</v>
      </c>
      <c r="D3" s="253"/>
      <c r="E3" s="253"/>
    </row>
    <row r="4" spans="3:5" ht="13.5" customHeight="1">
      <c r="C4" s="253"/>
      <c r="D4" s="253"/>
      <c r="E4" s="253"/>
    </row>
    <row r="5" spans="1:7" ht="17.25" customHeight="1">
      <c r="A5" s="244" t="s">
        <v>243</v>
      </c>
      <c r="B5" s="245"/>
      <c r="C5" s="245"/>
      <c r="D5" s="245"/>
      <c r="E5" s="245"/>
      <c r="F5" s="245"/>
      <c r="G5" s="1"/>
    </row>
    <row r="6" spans="1:7" ht="17.25" customHeight="1">
      <c r="A6" s="244" t="s">
        <v>0</v>
      </c>
      <c r="B6" s="245"/>
      <c r="C6" s="245"/>
      <c r="D6" s="245"/>
      <c r="E6" s="245"/>
      <c r="F6" s="245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50"/>
      <c r="B445" s="33" t="s">
        <v>278</v>
      </c>
      <c r="C445" s="246" t="s">
        <v>274</v>
      </c>
      <c r="D445" s="246" t="s">
        <v>277</v>
      </c>
      <c r="E445" s="246" t="s">
        <v>279</v>
      </c>
      <c r="F445" s="248">
        <v>3960</v>
      </c>
      <c r="G445" s="248">
        <v>3960</v>
      </c>
      <c r="H445" s="150"/>
      <c r="I445" s="25"/>
      <c r="J445" s="25"/>
    </row>
    <row r="446" spans="1:10" s="26" customFormat="1" ht="15.75">
      <c r="A446" s="251"/>
      <c r="B446" s="34" t="s">
        <v>280</v>
      </c>
      <c r="C446" s="247"/>
      <c r="D446" s="247"/>
      <c r="E446" s="247"/>
      <c r="F446" s="249"/>
      <c r="G446" s="249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9"/>
      <c r="B998" s="242" t="s">
        <v>28</v>
      </c>
      <c r="C998" s="239" t="s">
        <v>29</v>
      </c>
      <c r="D998" s="239" t="s">
        <v>246</v>
      </c>
      <c r="E998" s="239" t="s">
        <v>12</v>
      </c>
      <c r="F998" s="252">
        <v>350</v>
      </c>
      <c r="G998" s="252">
        <v>350</v>
      </c>
    </row>
    <row r="999" spans="1:7" ht="9.75" customHeight="1">
      <c r="A999" s="239"/>
      <c r="B999" s="242"/>
      <c r="C999" s="239"/>
      <c r="D999" s="239"/>
      <c r="E999" s="239"/>
      <c r="F999" s="252"/>
      <c r="G999" s="252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9"/>
      <c r="B1002" s="240" t="s">
        <v>428</v>
      </c>
      <c r="C1002" s="241" t="s">
        <v>459</v>
      </c>
      <c r="D1002" s="241" t="s">
        <v>427</v>
      </c>
      <c r="E1002" s="241">
        <v>453</v>
      </c>
      <c r="F1002" s="243">
        <v>350</v>
      </c>
      <c r="G1002" s="243">
        <v>350</v>
      </c>
    </row>
    <row r="1003" spans="1:7" ht="15.75">
      <c r="A1003" s="239"/>
      <c r="B1003" s="240"/>
      <c r="C1003" s="241"/>
      <c r="D1003" s="241"/>
      <c r="E1003" s="241"/>
      <c r="F1003" s="243"/>
      <c r="G1003" s="243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744</v>
      </c>
      <c r="C1" s="2"/>
      <c r="D1" s="2"/>
      <c r="E1" s="171"/>
      <c r="F1" s="22"/>
    </row>
    <row r="2" spans="1:6" ht="15.75">
      <c r="A2" s="2"/>
      <c r="B2" s="2" t="s">
        <v>742</v>
      </c>
      <c r="C2" s="2"/>
      <c r="D2" s="2"/>
      <c r="E2" s="171"/>
      <c r="F2" s="22"/>
    </row>
    <row r="3" spans="1:6" ht="15.75">
      <c r="A3" s="2"/>
      <c r="B3" s="2" t="s">
        <v>743</v>
      </c>
      <c r="C3" s="2"/>
      <c r="D3" s="2"/>
      <c r="E3" s="171"/>
      <c r="F3" s="22"/>
    </row>
    <row r="4" spans="1:6" ht="15.75">
      <c r="A4" s="2"/>
      <c r="B4" s="2" t="s">
        <v>745</v>
      </c>
      <c r="C4" s="171"/>
      <c r="D4" s="171"/>
      <c r="E4" s="171"/>
      <c r="F4" s="22"/>
    </row>
    <row r="5" spans="1:6" ht="15.75">
      <c r="A5" s="2"/>
      <c r="B5" s="2" t="s">
        <v>746</v>
      </c>
      <c r="C5" s="171"/>
      <c r="D5" s="171"/>
      <c r="E5" s="171"/>
      <c r="F5" s="22"/>
    </row>
    <row r="6" spans="1:6" ht="15.75">
      <c r="A6" s="2"/>
      <c r="B6" s="2" t="s">
        <v>749</v>
      </c>
      <c r="C6" s="171"/>
      <c r="D6" s="171"/>
      <c r="E6" s="171"/>
      <c r="F6" s="22"/>
    </row>
    <row r="7" spans="1:6" ht="15.75">
      <c r="A7" s="2"/>
      <c r="B7" s="2" t="s">
        <v>752</v>
      </c>
      <c r="C7" s="171"/>
      <c r="D7" s="171"/>
      <c r="E7" s="171"/>
      <c r="F7" s="22"/>
    </row>
    <row r="8" spans="1:6" ht="15.75">
      <c r="A8" s="2"/>
      <c r="B8" s="2" t="s">
        <v>753</v>
      </c>
      <c r="C8" s="171"/>
      <c r="D8" s="171"/>
      <c r="E8" s="171"/>
      <c r="F8" s="22"/>
    </row>
    <row r="9" spans="1:6" ht="15.75">
      <c r="A9" s="8" t="s">
        <v>750</v>
      </c>
      <c r="B9" s="2"/>
      <c r="C9" s="2"/>
      <c r="D9" s="2"/>
      <c r="E9" s="2"/>
      <c r="F9" s="118"/>
    </row>
    <row r="11" spans="1:3" ht="12.75">
      <c r="A11" s="172" t="s">
        <v>682</v>
      </c>
      <c r="B11" s="174" t="s">
        <v>684</v>
      </c>
      <c r="C11" s="176" t="s">
        <v>685</v>
      </c>
    </row>
    <row r="12" spans="1:3" ht="12.75">
      <c r="A12" s="173" t="s">
        <v>683</v>
      </c>
      <c r="B12" s="175"/>
      <c r="C12" s="177" t="s">
        <v>686</v>
      </c>
    </row>
    <row r="13" spans="1:3" ht="12.75">
      <c r="A13" s="178" t="s">
        <v>697</v>
      </c>
      <c r="B13" s="178" t="s">
        <v>689</v>
      </c>
      <c r="C13" s="179">
        <f>+C14+C18+C22+C33+C16+C46</f>
        <v>11391.599999999999</v>
      </c>
    </row>
    <row r="14" spans="1:3" ht="12.75">
      <c r="A14" s="178" t="s">
        <v>698</v>
      </c>
      <c r="B14" s="178" t="s">
        <v>687</v>
      </c>
      <c r="C14" s="179">
        <v>540</v>
      </c>
    </row>
    <row r="15" spans="1:3" ht="12.75">
      <c r="A15" s="180" t="s">
        <v>725</v>
      </c>
      <c r="B15" s="180" t="s">
        <v>688</v>
      </c>
      <c r="C15" s="181">
        <v>540</v>
      </c>
    </row>
    <row r="16" spans="1:3" ht="12.75">
      <c r="A16" s="178" t="s">
        <v>726</v>
      </c>
      <c r="B16" s="178" t="s">
        <v>727</v>
      </c>
      <c r="C16" s="179">
        <v>20</v>
      </c>
    </row>
    <row r="17" spans="1:3" ht="12.75">
      <c r="A17" s="180" t="s">
        <v>729</v>
      </c>
      <c r="B17" s="180" t="s">
        <v>728</v>
      </c>
      <c r="C17" s="181">
        <v>20</v>
      </c>
    </row>
    <row r="18" spans="1:3" ht="12.75">
      <c r="A18" s="178" t="s">
        <v>699</v>
      </c>
      <c r="B18" s="178" t="s">
        <v>690</v>
      </c>
      <c r="C18" s="182">
        <f>+C19+C20</f>
        <v>975</v>
      </c>
    </row>
    <row r="19" spans="1:3" ht="12.75">
      <c r="A19" s="180" t="s">
        <v>700</v>
      </c>
      <c r="B19" s="180" t="s">
        <v>691</v>
      </c>
      <c r="C19" s="183">
        <v>575</v>
      </c>
    </row>
    <row r="20" spans="1:3" ht="12.75">
      <c r="A20" s="180" t="s">
        <v>701</v>
      </c>
      <c r="B20" s="180" t="s">
        <v>692</v>
      </c>
      <c r="C20" s="183">
        <v>400</v>
      </c>
    </row>
    <row r="21" spans="1:3" ht="12.75">
      <c r="A21" s="184" t="s">
        <v>730</v>
      </c>
      <c r="B21" s="187" t="s">
        <v>731</v>
      </c>
      <c r="C21" s="190">
        <v>1779</v>
      </c>
    </row>
    <row r="22" spans="1:3" ht="12.75">
      <c r="A22" s="184" t="s">
        <v>693</v>
      </c>
      <c r="B22" s="187" t="s">
        <v>694</v>
      </c>
      <c r="C22" s="190">
        <f>SUM(C24:C30)</f>
        <v>1779</v>
      </c>
    </row>
    <row r="23" spans="1:3" ht="12.75">
      <c r="A23" s="188"/>
      <c r="B23" s="189" t="s">
        <v>695</v>
      </c>
      <c r="C23" s="188"/>
    </row>
    <row r="24" spans="1:3" ht="12.75">
      <c r="A24" s="176" t="s">
        <v>696</v>
      </c>
      <c r="B24" s="192" t="s">
        <v>703</v>
      </c>
      <c r="C24" s="193">
        <v>1750</v>
      </c>
    </row>
    <row r="25" spans="1:3" ht="12.75">
      <c r="A25" s="186"/>
      <c r="B25" s="194" t="s">
        <v>704</v>
      </c>
      <c r="C25" s="186"/>
    </row>
    <row r="26" spans="1:3" ht="12.75">
      <c r="A26" s="186"/>
      <c r="B26" s="194" t="s">
        <v>705</v>
      </c>
      <c r="C26" s="186"/>
    </row>
    <row r="27" spans="1:3" ht="12.75">
      <c r="A27" s="186"/>
      <c r="B27" s="194" t="s">
        <v>706</v>
      </c>
      <c r="C27" s="186"/>
    </row>
    <row r="28" spans="1:3" ht="12.75">
      <c r="A28" s="177"/>
      <c r="B28" s="195" t="s">
        <v>707</v>
      </c>
      <c r="C28" s="177"/>
    </row>
    <row r="29" spans="1:3" ht="12.75">
      <c r="A29" s="176" t="s">
        <v>702</v>
      </c>
      <c r="B29" s="192" t="s">
        <v>708</v>
      </c>
      <c r="C29" s="193">
        <v>29</v>
      </c>
    </row>
    <row r="30" spans="1:3" ht="12.75">
      <c r="A30" s="186"/>
      <c r="B30" s="194" t="s">
        <v>709</v>
      </c>
      <c r="C30" s="186"/>
    </row>
    <row r="31" spans="1:3" ht="12.75">
      <c r="A31" s="186"/>
      <c r="B31" s="194" t="s">
        <v>710</v>
      </c>
      <c r="C31" s="186"/>
    </row>
    <row r="32" spans="1:3" ht="12.75">
      <c r="A32" s="177"/>
      <c r="B32" s="195" t="s">
        <v>711</v>
      </c>
      <c r="C32" s="177"/>
    </row>
    <row r="33" spans="1:3" ht="12.75">
      <c r="A33" s="185" t="s">
        <v>712</v>
      </c>
      <c r="B33" s="196" t="s">
        <v>732</v>
      </c>
      <c r="C33" s="199">
        <f>+C36+C40+C43</f>
        <v>7452.5999999999985</v>
      </c>
    </row>
    <row r="34" spans="1:3" ht="12.75">
      <c r="A34" s="185"/>
      <c r="B34" s="196" t="s">
        <v>713</v>
      </c>
      <c r="C34" s="186"/>
    </row>
    <row r="35" spans="1:3" ht="12.75">
      <c r="A35" s="188"/>
      <c r="B35" s="189" t="s">
        <v>714</v>
      </c>
      <c r="C35" s="177"/>
    </row>
    <row r="36" spans="1:3" ht="12.75">
      <c r="A36" s="198" t="s">
        <v>715</v>
      </c>
      <c r="B36" s="198" t="s">
        <v>733</v>
      </c>
      <c r="C36" s="200">
        <f>+C38+C39</f>
        <v>7236.699999999999</v>
      </c>
    </row>
    <row r="37" spans="1:3" ht="12.75">
      <c r="A37" s="201"/>
      <c r="B37" s="201" t="s">
        <v>734</v>
      </c>
      <c r="C37" s="191"/>
    </row>
    <row r="38" spans="1:3" ht="12.75">
      <c r="A38" s="201"/>
      <c r="B38" s="201" t="s">
        <v>736</v>
      </c>
      <c r="C38" s="191">
        <v>5087.4</v>
      </c>
    </row>
    <row r="39" spans="1:3" ht="12.75">
      <c r="A39" s="201"/>
      <c r="B39" s="201" t="s">
        <v>737</v>
      </c>
      <c r="C39" s="191">
        <f>3959.7-1810.4</f>
        <v>2149.2999999999997</v>
      </c>
    </row>
    <row r="40" spans="1:3" ht="12.75">
      <c r="A40" s="201" t="s">
        <v>716</v>
      </c>
      <c r="B40" s="201" t="s">
        <v>735</v>
      </c>
      <c r="C40" s="177">
        <f>149.3+16.6</f>
        <v>165.9</v>
      </c>
    </row>
    <row r="41" spans="1:3" ht="12.75">
      <c r="A41" s="197"/>
      <c r="B41" s="197" t="s">
        <v>738</v>
      </c>
      <c r="C41" s="180">
        <v>149.3</v>
      </c>
    </row>
    <row r="42" spans="1:3" ht="12.75">
      <c r="A42" s="198"/>
      <c r="B42" s="198" t="s">
        <v>739</v>
      </c>
      <c r="C42" s="176">
        <v>16.6</v>
      </c>
    </row>
    <row r="43" spans="1:3" ht="12.75">
      <c r="A43" s="202"/>
      <c r="B43" s="198" t="s">
        <v>754</v>
      </c>
      <c r="C43" s="208">
        <v>50</v>
      </c>
    </row>
    <row r="44" spans="1:3" ht="12.75">
      <c r="A44" s="205"/>
      <c r="B44" s="206" t="s">
        <v>755</v>
      </c>
      <c r="C44" s="207"/>
    </row>
    <row r="45" spans="1:3" ht="12.75">
      <c r="A45" s="203"/>
      <c r="B45" s="201" t="s">
        <v>756</v>
      </c>
      <c r="C45" s="204"/>
    </row>
    <row r="46" spans="1:3" ht="12.75">
      <c r="A46" s="185" t="s">
        <v>717</v>
      </c>
      <c r="B46" s="196" t="s">
        <v>718</v>
      </c>
      <c r="C46" s="199">
        <f>+C48+C50</f>
        <v>625</v>
      </c>
    </row>
    <row r="47" spans="1:3" ht="12.75">
      <c r="A47" s="177"/>
      <c r="B47" s="189" t="s">
        <v>719</v>
      </c>
      <c r="C47" s="191"/>
    </row>
    <row r="48" spans="1:3" ht="12.75">
      <c r="A48" s="180" t="s">
        <v>720</v>
      </c>
      <c r="B48" s="197" t="s">
        <v>721</v>
      </c>
      <c r="C48" s="181">
        <v>25</v>
      </c>
    </row>
    <row r="49" spans="1:3" ht="12.75">
      <c r="A49" s="180" t="s">
        <v>722</v>
      </c>
      <c r="B49" s="197" t="s">
        <v>723</v>
      </c>
      <c r="C49" s="181">
        <v>25</v>
      </c>
    </row>
    <row r="50" spans="1:3" ht="12.75">
      <c r="A50" s="180" t="s">
        <v>747</v>
      </c>
      <c r="B50" s="197" t="s">
        <v>748</v>
      </c>
      <c r="C50" s="181">
        <v>600</v>
      </c>
    </row>
    <row r="51" spans="1:3" ht="12.75">
      <c r="A51" s="180"/>
      <c r="B51" s="178" t="s">
        <v>724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8"/>
  <sheetViews>
    <sheetView tabSelected="1" view="pageBreakPreview" zoomScaleSheetLayoutView="100" zoomScalePageLayoutView="0" workbookViewId="0" topLeftCell="A2">
      <selection activeCell="D5" sqref="D5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863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679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741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60" t="s">
        <v>880</v>
      </c>
      <c r="D4" s="261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4" t="s">
        <v>876</v>
      </c>
      <c r="B8" s="259"/>
      <c r="C8" s="259"/>
      <c r="D8" s="259"/>
      <c r="E8" s="259"/>
      <c r="F8" s="259"/>
    </row>
    <row r="9" spans="1:6" ht="18.75">
      <c r="A9" s="244" t="s">
        <v>785</v>
      </c>
      <c r="B9" s="259"/>
      <c r="C9" s="259"/>
      <c r="D9" s="259"/>
      <c r="E9" s="259"/>
      <c r="F9" s="259"/>
    </row>
    <row r="10" spans="1:6" ht="18.75" hidden="1">
      <c r="A10" s="162"/>
      <c r="B10" s="163"/>
      <c r="C10" s="163"/>
      <c r="D10" s="163"/>
      <c r="E10" s="163"/>
      <c r="F10" s="166"/>
    </row>
    <row r="11" spans="1:6" ht="47.25">
      <c r="A11" s="158"/>
      <c r="B11" s="11" t="s">
        <v>2</v>
      </c>
      <c r="C11" s="11" t="s">
        <v>773</v>
      </c>
      <c r="D11" s="11" t="s">
        <v>774</v>
      </c>
      <c r="E11" s="11" t="s">
        <v>5</v>
      </c>
      <c r="F11" s="47" t="s">
        <v>680</v>
      </c>
    </row>
    <row r="12" spans="1:6" ht="15.75">
      <c r="A12" s="167"/>
      <c r="B12" s="168" t="s">
        <v>751</v>
      </c>
      <c r="C12" s="169"/>
      <c r="D12" s="169"/>
      <c r="E12" s="169"/>
      <c r="F12" s="234">
        <f>+F13+F43+F46+F50+F63+F78+F84++F89+F92</f>
        <v>31050.228000000003</v>
      </c>
    </row>
    <row r="13" spans="1:6" ht="34.5" customHeight="1">
      <c r="A13" s="227"/>
      <c r="B13" s="153" t="s">
        <v>9</v>
      </c>
      <c r="C13" s="48" t="s">
        <v>10</v>
      </c>
      <c r="D13" s="48"/>
      <c r="E13" s="48"/>
      <c r="F13" s="99">
        <f>+F14+F17+F38+F40</f>
        <v>11795.484000000002</v>
      </c>
    </row>
    <row r="14" spans="1:6" ht="54" customHeight="1">
      <c r="A14" s="159"/>
      <c r="B14" s="214" t="s">
        <v>767</v>
      </c>
      <c r="C14" s="215" t="s">
        <v>740</v>
      </c>
      <c r="D14" s="215" t="s">
        <v>786</v>
      </c>
      <c r="E14" s="215"/>
      <c r="F14" s="235">
        <f>+F15</f>
        <v>245.7</v>
      </c>
    </row>
    <row r="15" spans="1:6" ht="33" customHeight="1">
      <c r="A15" s="159"/>
      <c r="B15" s="212" t="s">
        <v>768</v>
      </c>
      <c r="C15" s="213" t="s">
        <v>740</v>
      </c>
      <c r="D15" s="213" t="s">
        <v>787</v>
      </c>
      <c r="E15" s="213"/>
      <c r="F15" s="236">
        <f>+F16</f>
        <v>245.7</v>
      </c>
    </row>
    <row r="16" spans="1:6" ht="36.75" customHeight="1">
      <c r="A16" s="159"/>
      <c r="B16" s="212" t="s">
        <v>788</v>
      </c>
      <c r="C16" s="213" t="s">
        <v>740</v>
      </c>
      <c r="D16" s="213" t="s">
        <v>789</v>
      </c>
      <c r="E16" s="213" t="s">
        <v>588</v>
      </c>
      <c r="F16" s="236">
        <f>300-50-4.3</f>
        <v>245.7</v>
      </c>
    </row>
    <row r="17" spans="1:6" ht="63">
      <c r="A17" s="160"/>
      <c r="B17" s="153" t="s">
        <v>759</v>
      </c>
      <c r="C17" s="48" t="s">
        <v>15</v>
      </c>
      <c r="D17" s="48"/>
      <c r="E17" s="48"/>
      <c r="F17" s="99">
        <f>+F18</f>
        <v>10889.784000000001</v>
      </c>
    </row>
    <row r="18" spans="1:6" ht="38.25" customHeight="1">
      <c r="A18" s="159"/>
      <c r="B18" s="222" t="s">
        <v>791</v>
      </c>
      <c r="C18" s="223" t="s">
        <v>15</v>
      </c>
      <c r="D18" s="223" t="s">
        <v>786</v>
      </c>
      <c r="E18" s="223"/>
      <c r="F18" s="237">
        <f>+F19+F31</f>
        <v>10889.784000000001</v>
      </c>
    </row>
    <row r="19" spans="1:6" ht="38.25" customHeight="1">
      <c r="A19" s="159"/>
      <c r="B19" s="209" t="s">
        <v>792</v>
      </c>
      <c r="C19" s="48" t="s">
        <v>15</v>
      </c>
      <c r="D19" s="48" t="s">
        <v>793</v>
      </c>
      <c r="E19" s="48"/>
      <c r="F19" s="99">
        <f>+F20+F22+F25+F27</f>
        <v>10643.184000000001</v>
      </c>
    </row>
    <row r="20" spans="1:6" ht="38.25" customHeight="1">
      <c r="A20" s="159"/>
      <c r="B20" s="155" t="s">
        <v>794</v>
      </c>
      <c r="C20" s="27" t="s">
        <v>15</v>
      </c>
      <c r="D20" s="27" t="s">
        <v>795</v>
      </c>
      <c r="E20" s="27"/>
      <c r="F20" s="99">
        <f>+F21</f>
        <v>4904.5</v>
      </c>
    </row>
    <row r="21" spans="1:6" ht="38.25" customHeight="1">
      <c r="A21" s="159"/>
      <c r="B21" s="155" t="s">
        <v>796</v>
      </c>
      <c r="C21" s="13" t="s">
        <v>15</v>
      </c>
      <c r="D21" s="13" t="s">
        <v>795</v>
      </c>
      <c r="E21" s="13" t="s">
        <v>790</v>
      </c>
      <c r="F21" s="107">
        <f>3200+1398.5+300+6</f>
        <v>4904.5</v>
      </c>
    </row>
    <row r="22" spans="1:6" ht="45.75" customHeight="1">
      <c r="A22" s="159"/>
      <c r="B22" s="209" t="s">
        <v>845</v>
      </c>
      <c r="C22" s="13" t="s">
        <v>15</v>
      </c>
      <c r="D22" s="13" t="s">
        <v>846</v>
      </c>
      <c r="E22" s="13"/>
      <c r="F22" s="99">
        <f>+F23+F24</f>
        <v>512.384</v>
      </c>
    </row>
    <row r="23" spans="1:6" ht="24.75" customHeight="1">
      <c r="A23" s="159"/>
      <c r="B23" s="155" t="s">
        <v>847</v>
      </c>
      <c r="C23" s="13" t="s">
        <v>15</v>
      </c>
      <c r="D23" s="13" t="s">
        <v>846</v>
      </c>
      <c r="E23" s="13" t="s">
        <v>790</v>
      </c>
      <c r="F23" s="107">
        <f>437.46+46</f>
        <v>483.46</v>
      </c>
    </row>
    <row r="24" spans="1:6" ht="35.25" customHeight="1">
      <c r="A24" s="159"/>
      <c r="B24" s="155" t="s">
        <v>802</v>
      </c>
      <c r="C24" s="13" t="s">
        <v>15</v>
      </c>
      <c r="D24" s="13" t="s">
        <v>846</v>
      </c>
      <c r="E24" s="13" t="s">
        <v>803</v>
      </c>
      <c r="F24" s="107">
        <f>74.924-46</f>
        <v>28.924000000000007</v>
      </c>
    </row>
    <row r="25" spans="1:6" ht="29.25" customHeight="1">
      <c r="A25" s="159"/>
      <c r="B25" s="209" t="s">
        <v>760</v>
      </c>
      <c r="C25" s="48" t="s">
        <v>15</v>
      </c>
      <c r="D25" s="48" t="s">
        <v>797</v>
      </c>
      <c r="E25" s="48"/>
      <c r="F25" s="99">
        <f>+F26</f>
        <v>1166.1</v>
      </c>
    </row>
    <row r="26" spans="1:6" ht="29.25" customHeight="1">
      <c r="A26" s="159"/>
      <c r="B26" s="155" t="s">
        <v>798</v>
      </c>
      <c r="C26" s="27" t="s">
        <v>15</v>
      </c>
      <c r="D26" s="27" t="s">
        <v>797</v>
      </c>
      <c r="E26" s="27" t="s">
        <v>790</v>
      </c>
      <c r="F26" s="107">
        <f>880+225+20+41.1</f>
        <v>1166.1</v>
      </c>
    </row>
    <row r="27" spans="1:6" ht="29.25" customHeight="1">
      <c r="A27" s="159"/>
      <c r="B27" s="209" t="s">
        <v>799</v>
      </c>
      <c r="C27" s="48" t="s">
        <v>15</v>
      </c>
      <c r="D27" s="48" t="s">
        <v>787</v>
      </c>
      <c r="E27" s="48" t="s">
        <v>617</v>
      </c>
      <c r="F27" s="99">
        <f>+F28+F29</f>
        <v>4060.2</v>
      </c>
    </row>
    <row r="28" spans="1:6" ht="29.25" customHeight="1">
      <c r="A28" s="159"/>
      <c r="B28" s="155" t="s">
        <v>800</v>
      </c>
      <c r="C28" s="27" t="s">
        <v>15</v>
      </c>
      <c r="D28" s="27" t="s">
        <v>801</v>
      </c>
      <c r="E28" s="27" t="s">
        <v>790</v>
      </c>
      <c r="F28" s="107">
        <f>400+450+190</f>
        <v>1040</v>
      </c>
    </row>
    <row r="29" spans="1:6" ht="30" customHeight="1">
      <c r="A29" s="159"/>
      <c r="B29" s="155" t="s">
        <v>802</v>
      </c>
      <c r="C29" s="27" t="s">
        <v>15</v>
      </c>
      <c r="D29" s="27" t="s">
        <v>801</v>
      </c>
      <c r="E29" s="27" t="s">
        <v>803</v>
      </c>
      <c r="F29" s="107">
        <f>1836+330+200+445+150+59.2</f>
        <v>3020.2</v>
      </c>
    </row>
    <row r="30" spans="1:6" ht="21" customHeight="1">
      <c r="A30" s="159"/>
      <c r="B30" s="224" t="s">
        <v>761</v>
      </c>
      <c r="C30" s="225" t="s">
        <v>15</v>
      </c>
      <c r="D30" s="225" t="s">
        <v>804</v>
      </c>
      <c r="E30" s="225"/>
      <c r="F30" s="237">
        <f>+F31</f>
        <v>246.60000000000002</v>
      </c>
    </row>
    <row r="31" spans="1:6" ht="21.75" customHeight="1">
      <c r="A31" s="159"/>
      <c r="B31" s="209" t="s">
        <v>805</v>
      </c>
      <c r="C31" s="48" t="s">
        <v>15</v>
      </c>
      <c r="D31" s="48" t="s">
        <v>806</v>
      </c>
      <c r="E31" s="48"/>
      <c r="F31" s="99">
        <f>SUM(F32:F37)</f>
        <v>246.60000000000002</v>
      </c>
    </row>
    <row r="32" spans="1:6" ht="29.25" customHeight="1">
      <c r="A32" s="159"/>
      <c r="B32" s="155" t="s">
        <v>872</v>
      </c>
      <c r="C32" s="27" t="s">
        <v>15</v>
      </c>
      <c r="D32" s="27" t="s">
        <v>871</v>
      </c>
      <c r="E32" s="27" t="s">
        <v>844</v>
      </c>
      <c r="F32" s="107">
        <v>37.7</v>
      </c>
    </row>
    <row r="33" spans="1:6" ht="31.5" customHeight="1">
      <c r="A33" s="159"/>
      <c r="B33" s="155" t="s">
        <v>807</v>
      </c>
      <c r="C33" s="27" t="s">
        <v>15</v>
      </c>
      <c r="D33" s="27" t="s">
        <v>808</v>
      </c>
      <c r="E33" s="27" t="s">
        <v>844</v>
      </c>
      <c r="F33" s="107">
        <v>53.1</v>
      </c>
    </row>
    <row r="34" spans="1:6" ht="25.5" customHeight="1">
      <c r="A34" s="159"/>
      <c r="B34" s="155" t="s">
        <v>809</v>
      </c>
      <c r="C34" s="27" t="s">
        <v>15</v>
      </c>
      <c r="D34" s="27" t="s">
        <v>810</v>
      </c>
      <c r="E34" s="27" t="s">
        <v>844</v>
      </c>
      <c r="F34" s="107">
        <v>23.8</v>
      </c>
    </row>
    <row r="35" spans="1:6" ht="40.5" customHeight="1">
      <c r="A35" s="159"/>
      <c r="B35" s="155" t="s">
        <v>811</v>
      </c>
      <c r="C35" s="27" t="s">
        <v>15</v>
      </c>
      <c r="D35" s="27" t="s">
        <v>812</v>
      </c>
      <c r="E35" s="27" t="s">
        <v>844</v>
      </c>
      <c r="F35" s="107">
        <v>24</v>
      </c>
    </row>
    <row r="36" spans="1:6" ht="29.25" customHeight="1">
      <c r="A36" s="159"/>
      <c r="B36" s="155" t="s">
        <v>813</v>
      </c>
      <c r="C36" s="27" t="s">
        <v>15</v>
      </c>
      <c r="D36" s="27" t="s">
        <v>814</v>
      </c>
      <c r="E36" s="27" t="s">
        <v>844</v>
      </c>
      <c r="F36" s="107">
        <v>60</v>
      </c>
    </row>
    <row r="37" spans="1:6" s="165" customFormat="1" ht="32.25" customHeight="1">
      <c r="A37" s="159"/>
      <c r="B37" s="155" t="s">
        <v>815</v>
      </c>
      <c r="C37" s="27" t="s">
        <v>15</v>
      </c>
      <c r="D37" s="27" t="s">
        <v>816</v>
      </c>
      <c r="E37" s="27" t="s">
        <v>844</v>
      </c>
      <c r="F37" s="107">
        <v>48</v>
      </c>
    </row>
    <row r="38" spans="1:6" s="165" customFormat="1" ht="32.25" customHeight="1">
      <c r="A38" s="159"/>
      <c r="B38" s="209" t="s">
        <v>848</v>
      </c>
      <c r="C38" s="48" t="s">
        <v>849</v>
      </c>
      <c r="D38" s="48" t="s">
        <v>850</v>
      </c>
      <c r="E38" s="48"/>
      <c r="F38" s="99">
        <f>+F39</f>
        <v>300</v>
      </c>
    </row>
    <row r="39" spans="1:6" s="165" customFormat="1" ht="32.25" customHeight="1">
      <c r="A39" s="159"/>
      <c r="B39" s="155" t="s">
        <v>802</v>
      </c>
      <c r="C39" s="27" t="s">
        <v>849</v>
      </c>
      <c r="D39" s="27" t="s">
        <v>850</v>
      </c>
      <c r="E39" s="27" t="s">
        <v>803</v>
      </c>
      <c r="F39" s="107">
        <v>300</v>
      </c>
    </row>
    <row r="40" spans="1:6" s="165" customFormat="1" ht="20.25" customHeight="1">
      <c r="A40" s="159"/>
      <c r="B40" s="221" t="s">
        <v>399</v>
      </c>
      <c r="C40" s="215" t="s">
        <v>526</v>
      </c>
      <c r="D40" s="215"/>
      <c r="E40" s="215"/>
      <c r="F40" s="235">
        <f>+F41</f>
        <v>360</v>
      </c>
    </row>
    <row r="41" spans="1:6" ht="33" customHeight="1">
      <c r="A41" s="159"/>
      <c r="B41" s="211" t="s">
        <v>782</v>
      </c>
      <c r="C41" s="213" t="s">
        <v>526</v>
      </c>
      <c r="D41" s="213" t="s">
        <v>817</v>
      </c>
      <c r="E41" s="213"/>
      <c r="F41" s="236">
        <f>+F42</f>
        <v>360</v>
      </c>
    </row>
    <row r="42" spans="1:6" ht="34.5" customHeight="1">
      <c r="A42" s="159"/>
      <c r="B42" s="155" t="s">
        <v>802</v>
      </c>
      <c r="C42" s="213" t="s">
        <v>526</v>
      </c>
      <c r="D42" s="213" t="s">
        <v>817</v>
      </c>
      <c r="E42" s="213" t="s">
        <v>803</v>
      </c>
      <c r="F42" s="236">
        <f>300+60</f>
        <v>360</v>
      </c>
    </row>
    <row r="43" spans="1:6" ht="31.5" customHeight="1">
      <c r="A43" s="159"/>
      <c r="B43" s="209" t="s">
        <v>415</v>
      </c>
      <c r="C43" s="215" t="s">
        <v>851</v>
      </c>
      <c r="D43" s="215" t="s">
        <v>852</v>
      </c>
      <c r="E43" s="215"/>
      <c r="F43" s="235">
        <f>SUM(F44:F45)</f>
        <v>399.444</v>
      </c>
    </row>
    <row r="44" spans="1:6" ht="31.5" customHeight="1">
      <c r="A44" s="159"/>
      <c r="B44" s="155" t="s">
        <v>853</v>
      </c>
      <c r="C44" s="213" t="s">
        <v>851</v>
      </c>
      <c r="D44" s="213" t="s">
        <v>852</v>
      </c>
      <c r="E44" s="213" t="s">
        <v>790</v>
      </c>
      <c r="F44" s="236">
        <f>387.34-11.89+17.934</f>
        <v>393.384</v>
      </c>
    </row>
    <row r="45" spans="1:6" ht="27.75" customHeight="1">
      <c r="A45" s="159"/>
      <c r="B45" s="155" t="s">
        <v>802</v>
      </c>
      <c r="C45" s="213" t="s">
        <v>851</v>
      </c>
      <c r="D45" s="213" t="s">
        <v>852</v>
      </c>
      <c r="E45" s="213" t="s">
        <v>803</v>
      </c>
      <c r="F45" s="236">
        <f>23.994-17.934</f>
        <v>6.059999999999999</v>
      </c>
    </row>
    <row r="46" spans="1:6" ht="30.75" customHeight="1">
      <c r="A46" s="210">
        <v>3</v>
      </c>
      <c r="B46" s="216" t="s">
        <v>233</v>
      </c>
      <c r="C46" s="217" t="s">
        <v>234</v>
      </c>
      <c r="D46" s="217" t="s">
        <v>818</v>
      </c>
      <c r="E46" s="217"/>
      <c r="F46" s="235">
        <f>F47</f>
        <v>65</v>
      </c>
    </row>
    <row r="47" spans="1:6" ht="24.75" customHeight="1">
      <c r="A47" s="161"/>
      <c r="B47" s="216" t="s">
        <v>775</v>
      </c>
      <c r="C47" s="217" t="s">
        <v>236</v>
      </c>
      <c r="D47" s="217" t="s">
        <v>819</v>
      </c>
      <c r="E47" s="219"/>
      <c r="F47" s="235">
        <f>+F48</f>
        <v>65</v>
      </c>
    </row>
    <row r="48" spans="1:6" ht="45" customHeight="1">
      <c r="A48" s="161"/>
      <c r="B48" s="218" t="s">
        <v>769</v>
      </c>
      <c r="C48" s="219" t="s">
        <v>236</v>
      </c>
      <c r="D48" s="219" t="s">
        <v>820</v>
      </c>
      <c r="E48" s="219"/>
      <c r="F48" s="236">
        <f>+F49</f>
        <v>65</v>
      </c>
    </row>
    <row r="49" spans="1:6" ht="31.5" customHeight="1">
      <c r="A49" s="161"/>
      <c r="B49" s="155" t="s">
        <v>802</v>
      </c>
      <c r="C49" s="219" t="s">
        <v>236</v>
      </c>
      <c r="D49" s="219" t="s">
        <v>820</v>
      </c>
      <c r="E49" s="219" t="s">
        <v>803</v>
      </c>
      <c r="F49" s="236">
        <f>300-235</f>
        <v>65</v>
      </c>
    </row>
    <row r="50" spans="1:6" ht="26.25" customHeight="1">
      <c r="A50" s="159" t="s">
        <v>654</v>
      </c>
      <c r="B50" s="170" t="s">
        <v>408</v>
      </c>
      <c r="C50" s="52" t="s">
        <v>454</v>
      </c>
      <c r="D50" s="52"/>
      <c r="E50" s="52"/>
      <c r="F50" s="99">
        <f>+F51+F53+F56</f>
        <v>6597.1900000000005</v>
      </c>
    </row>
    <row r="51" spans="1:6" ht="19.5" customHeight="1">
      <c r="A51" s="159"/>
      <c r="B51" s="170" t="s">
        <v>783</v>
      </c>
      <c r="C51" s="52" t="s">
        <v>529</v>
      </c>
      <c r="D51" s="52" t="s">
        <v>821</v>
      </c>
      <c r="E51" s="52"/>
      <c r="F51" s="99">
        <f>+F52</f>
        <v>5597.1900000000005</v>
      </c>
    </row>
    <row r="52" spans="1:6" ht="21" customHeight="1">
      <c r="A52" s="159"/>
      <c r="B52" s="155" t="s">
        <v>758</v>
      </c>
      <c r="C52" s="36" t="s">
        <v>529</v>
      </c>
      <c r="D52" s="36" t="s">
        <v>822</v>
      </c>
      <c r="E52" s="36" t="s">
        <v>803</v>
      </c>
      <c r="F52" s="107">
        <f>3489.3+2107.89</f>
        <v>5597.1900000000005</v>
      </c>
    </row>
    <row r="53" spans="1:6" ht="22.5" customHeight="1">
      <c r="A53" s="160"/>
      <c r="B53" s="153" t="s">
        <v>476</v>
      </c>
      <c r="C53" s="48" t="s">
        <v>762</v>
      </c>
      <c r="D53" s="48" t="s">
        <v>823</v>
      </c>
      <c r="E53" s="48"/>
      <c r="F53" s="99">
        <f>+F54</f>
        <v>400</v>
      </c>
    </row>
    <row r="54" spans="1:6" ht="33.75" customHeight="1">
      <c r="A54" s="159"/>
      <c r="B54" s="154" t="s">
        <v>824</v>
      </c>
      <c r="C54" s="27" t="s">
        <v>762</v>
      </c>
      <c r="D54" s="27" t="s">
        <v>825</v>
      </c>
      <c r="E54" s="27"/>
      <c r="F54" s="107">
        <f>+F55</f>
        <v>400</v>
      </c>
    </row>
    <row r="55" spans="1:6" ht="31.5" customHeight="1">
      <c r="A55" s="159"/>
      <c r="B55" s="155" t="s">
        <v>802</v>
      </c>
      <c r="C55" s="27" t="s">
        <v>762</v>
      </c>
      <c r="D55" s="27" t="s">
        <v>825</v>
      </c>
      <c r="E55" s="27" t="s">
        <v>803</v>
      </c>
      <c r="F55" s="107">
        <v>400</v>
      </c>
    </row>
    <row r="56" spans="1:6" ht="15.75">
      <c r="A56" s="159"/>
      <c r="B56" s="209" t="s">
        <v>409</v>
      </c>
      <c r="C56" s="48" t="s">
        <v>776</v>
      </c>
      <c r="D56" s="27"/>
      <c r="E56" s="27"/>
      <c r="F56" s="99">
        <f>+F59+F61</f>
        <v>600</v>
      </c>
    </row>
    <row r="57" spans="1:6" ht="15.75">
      <c r="A57" s="159"/>
      <c r="B57" s="224" t="s">
        <v>761</v>
      </c>
      <c r="C57" s="225" t="s">
        <v>776</v>
      </c>
      <c r="D57" s="225" t="s">
        <v>804</v>
      </c>
      <c r="E57" s="226"/>
      <c r="F57" s="237">
        <f>+F58</f>
        <v>600</v>
      </c>
    </row>
    <row r="58" spans="1:6" ht="15.75">
      <c r="A58" s="159"/>
      <c r="B58" s="209" t="s">
        <v>805</v>
      </c>
      <c r="C58" s="27" t="s">
        <v>776</v>
      </c>
      <c r="D58" s="27" t="s">
        <v>806</v>
      </c>
      <c r="E58" s="27"/>
      <c r="F58" s="107">
        <f>+F59+F61</f>
        <v>600</v>
      </c>
    </row>
    <row r="59" spans="1:6" ht="31.5">
      <c r="A59" s="159"/>
      <c r="B59" s="155" t="s">
        <v>777</v>
      </c>
      <c r="C59" s="27" t="s">
        <v>776</v>
      </c>
      <c r="D59" s="27" t="s">
        <v>826</v>
      </c>
      <c r="E59" s="27"/>
      <c r="F59" s="107">
        <f>+F60</f>
        <v>200</v>
      </c>
    </row>
    <row r="60" spans="1:6" ht="31.5">
      <c r="A60" s="159"/>
      <c r="B60" s="155" t="s">
        <v>802</v>
      </c>
      <c r="C60" s="27" t="s">
        <v>776</v>
      </c>
      <c r="D60" s="27" t="s">
        <v>826</v>
      </c>
      <c r="E60" s="27" t="s">
        <v>803</v>
      </c>
      <c r="F60" s="107">
        <v>200</v>
      </c>
    </row>
    <row r="61" spans="1:6" ht="15.75">
      <c r="A61" s="159"/>
      <c r="B61" s="155" t="s">
        <v>778</v>
      </c>
      <c r="C61" s="27" t="s">
        <v>776</v>
      </c>
      <c r="D61" s="27" t="s">
        <v>827</v>
      </c>
      <c r="E61" s="27"/>
      <c r="F61" s="107">
        <f>+F62</f>
        <v>400</v>
      </c>
    </row>
    <row r="62" spans="1:6" ht="31.5">
      <c r="A62" s="159"/>
      <c r="B62" s="155" t="s">
        <v>802</v>
      </c>
      <c r="C62" s="27" t="s">
        <v>776</v>
      </c>
      <c r="D62" s="27" t="s">
        <v>827</v>
      </c>
      <c r="E62" s="27" t="s">
        <v>803</v>
      </c>
      <c r="F62" s="107">
        <f>100+300</f>
        <v>400</v>
      </c>
    </row>
    <row r="63" spans="1:6" ht="15.75">
      <c r="A63" s="210">
        <v>5</v>
      </c>
      <c r="B63" s="157" t="s">
        <v>516</v>
      </c>
      <c r="C63" s="52" t="s">
        <v>542</v>
      </c>
      <c r="D63" s="52"/>
      <c r="E63" s="52"/>
      <c r="F63" s="99">
        <f>+F67+F64</f>
        <v>10406.41</v>
      </c>
    </row>
    <row r="64" spans="1:6" ht="15.75">
      <c r="A64" s="210"/>
      <c r="B64" s="157" t="s">
        <v>770</v>
      </c>
      <c r="C64" s="52" t="s">
        <v>771</v>
      </c>
      <c r="D64" s="52" t="s">
        <v>828</v>
      </c>
      <c r="E64" s="52"/>
      <c r="F64" s="99">
        <f>+F65</f>
        <v>770</v>
      </c>
    </row>
    <row r="65" spans="1:6" ht="29.25" customHeight="1">
      <c r="A65" s="210"/>
      <c r="B65" s="220" t="s">
        <v>772</v>
      </c>
      <c r="C65" s="36" t="s">
        <v>771</v>
      </c>
      <c r="D65" s="36" t="s">
        <v>829</v>
      </c>
      <c r="E65" s="36"/>
      <c r="F65" s="107">
        <v>770</v>
      </c>
    </row>
    <row r="66" spans="1:6" ht="35.25" customHeight="1">
      <c r="A66" s="210"/>
      <c r="B66" s="220" t="s">
        <v>830</v>
      </c>
      <c r="C66" s="36" t="s">
        <v>771</v>
      </c>
      <c r="D66" s="36" t="s">
        <v>829</v>
      </c>
      <c r="E66" s="36" t="s">
        <v>831</v>
      </c>
      <c r="F66" s="107">
        <v>770</v>
      </c>
    </row>
    <row r="67" spans="1:6" ht="22.5" customHeight="1">
      <c r="A67" s="210"/>
      <c r="B67" s="153" t="s">
        <v>763</v>
      </c>
      <c r="C67" s="48" t="s">
        <v>757</v>
      </c>
      <c r="D67" s="48"/>
      <c r="E67" s="48"/>
      <c r="F67" s="99">
        <f>+F68+F70+F73+495.6+100</f>
        <v>9636.41</v>
      </c>
    </row>
    <row r="68" spans="1:6" ht="22.5" customHeight="1">
      <c r="A68" s="158"/>
      <c r="B68" s="154" t="s">
        <v>784</v>
      </c>
      <c r="C68" s="27" t="s">
        <v>757</v>
      </c>
      <c r="D68" s="27" t="s">
        <v>832</v>
      </c>
      <c r="E68" s="27"/>
      <c r="F68" s="107">
        <f>+F69</f>
        <v>2120</v>
      </c>
    </row>
    <row r="69" spans="1:6" ht="30" customHeight="1">
      <c r="A69" s="158"/>
      <c r="B69" s="155" t="s">
        <v>802</v>
      </c>
      <c r="C69" s="27" t="s">
        <v>757</v>
      </c>
      <c r="D69" s="27" t="s">
        <v>832</v>
      </c>
      <c r="E69" s="27" t="s">
        <v>803</v>
      </c>
      <c r="F69" s="107">
        <f>2900+150-900-30</f>
        <v>2120</v>
      </c>
    </row>
    <row r="70" spans="1:6" ht="20.25" customHeight="1">
      <c r="A70" s="158"/>
      <c r="B70" s="154" t="s">
        <v>764</v>
      </c>
      <c r="C70" s="27" t="s">
        <v>757</v>
      </c>
      <c r="D70" s="27" t="s">
        <v>833</v>
      </c>
      <c r="E70" s="27"/>
      <c r="F70" s="107">
        <f>+F71</f>
        <v>12.51</v>
      </c>
    </row>
    <row r="71" spans="1:6" ht="28.5" customHeight="1">
      <c r="A71" s="158"/>
      <c r="B71" s="155" t="s">
        <v>802</v>
      </c>
      <c r="C71" s="27" t="s">
        <v>757</v>
      </c>
      <c r="D71" s="27" t="s">
        <v>833</v>
      </c>
      <c r="E71" s="27" t="s">
        <v>803</v>
      </c>
      <c r="F71" s="107">
        <f>80-60-7.49</f>
        <v>12.51</v>
      </c>
    </row>
    <row r="72" spans="1:6" ht="39.75" customHeight="1">
      <c r="A72" s="158"/>
      <c r="B72" s="154" t="s">
        <v>834</v>
      </c>
      <c r="C72" s="13" t="s">
        <v>757</v>
      </c>
      <c r="D72" s="13" t="s">
        <v>835</v>
      </c>
      <c r="E72" s="13"/>
      <c r="F72" s="107">
        <f>+F73</f>
        <v>6908.299999999999</v>
      </c>
    </row>
    <row r="73" spans="1:6" ht="32.25" customHeight="1">
      <c r="A73" s="158"/>
      <c r="B73" s="228" t="s">
        <v>802</v>
      </c>
      <c r="C73" s="13" t="s">
        <v>757</v>
      </c>
      <c r="D73" s="13" t="s">
        <v>835</v>
      </c>
      <c r="E73" s="13" t="s">
        <v>803</v>
      </c>
      <c r="F73" s="107">
        <f>5640.7+1417.6-150</f>
        <v>6908.299999999999</v>
      </c>
    </row>
    <row r="74" spans="1:6" ht="32.25" customHeight="1">
      <c r="A74" s="158"/>
      <c r="B74" s="228" t="s">
        <v>865</v>
      </c>
      <c r="C74" s="13" t="s">
        <v>757</v>
      </c>
      <c r="D74" s="13" t="s">
        <v>867</v>
      </c>
      <c r="E74" s="13"/>
      <c r="F74" s="107">
        <f>+F75</f>
        <v>495.6</v>
      </c>
    </row>
    <row r="75" spans="1:6" ht="32.25" customHeight="1">
      <c r="A75" s="158"/>
      <c r="B75" s="228" t="s">
        <v>802</v>
      </c>
      <c r="C75" s="13" t="s">
        <v>757</v>
      </c>
      <c r="D75" s="13" t="s">
        <v>867</v>
      </c>
      <c r="E75" s="13" t="s">
        <v>803</v>
      </c>
      <c r="F75" s="107">
        <v>495.6</v>
      </c>
    </row>
    <row r="76" spans="1:6" ht="32.25" customHeight="1">
      <c r="A76" s="158"/>
      <c r="B76" s="228" t="s">
        <v>866</v>
      </c>
      <c r="C76" s="13" t="s">
        <v>757</v>
      </c>
      <c r="D76" s="13" t="s">
        <v>868</v>
      </c>
      <c r="E76" s="13"/>
      <c r="F76" s="107">
        <f>+F77</f>
        <v>100</v>
      </c>
    </row>
    <row r="77" spans="1:6" ht="32.25" customHeight="1">
      <c r="A77" s="158"/>
      <c r="B77" s="228" t="s">
        <v>802</v>
      </c>
      <c r="C77" s="13" t="s">
        <v>757</v>
      </c>
      <c r="D77" s="13" t="s">
        <v>868</v>
      </c>
      <c r="E77" s="13" t="s">
        <v>803</v>
      </c>
      <c r="F77" s="107">
        <v>100</v>
      </c>
    </row>
    <row r="78" spans="1:6" ht="20.25" customHeight="1">
      <c r="A78" s="210">
        <v>6</v>
      </c>
      <c r="B78" s="156" t="s">
        <v>65</v>
      </c>
      <c r="C78" s="18" t="s">
        <v>66</v>
      </c>
      <c r="D78" s="18" t="s">
        <v>836</v>
      </c>
      <c r="E78" s="18"/>
      <c r="F78" s="99">
        <f>+F82+F83</f>
        <v>495.7</v>
      </c>
    </row>
    <row r="79" spans="1:6" ht="0.75" customHeight="1" hidden="1">
      <c r="A79" s="158"/>
      <c r="B79" s="156" t="s">
        <v>267</v>
      </c>
      <c r="C79" s="18" t="s">
        <v>268</v>
      </c>
      <c r="D79" s="18" t="s">
        <v>837</v>
      </c>
      <c r="E79" s="18"/>
      <c r="F79" s="99">
        <v>300</v>
      </c>
    </row>
    <row r="80" spans="1:6" ht="15.75" hidden="1">
      <c r="A80" s="158"/>
      <c r="B80" s="154" t="s">
        <v>765</v>
      </c>
      <c r="C80" s="13" t="s">
        <v>268</v>
      </c>
      <c r="D80" s="13" t="s">
        <v>838</v>
      </c>
      <c r="E80" s="13"/>
      <c r="F80" s="107">
        <v>300</v>
      </c>
    </row>
    <row r="81" spans="1:6" ht="31.5" hidden="1">
      <c r="A81" s="158"/>
      <c r="B81" s="155" t="s">
        <v>802</v>
      </c>
      <c r="C81" s="13" t="s">
        <v>268</v>
      </c>
      <c r="D81" s="13" t="s">
        <v>838</v>
      </c>
      <c r="E81" s="13" t="s">
        <v>803</v>
      </c>
      <c r="F81" s="107">
        <v>300</v>
      </c>
    </row>
    <row r="82" spans="1:6" ht="31.5">
      <c r="A82" s="158"/>
      <c r="B82" s="155" t="s">
        <v>802</v>
      </c>
      <c r="C82" s="13" t="s">
        <v>268</v>
      </c>
      <c r="D82" s="13" t="s">
        <v>864</v>
      </c>
      <c r="E82" s="13" t="s">
        <v>803</v>
      </c>
      <c r="F82" s="107">
        <f>700-250</f>
        <v>450</v>
      </c>
    </row>
    <row r="83" spans="1:6" ht="31.5">
      <c r="A83" s="158"/>
      <c r="B83" s="155" t="s">
        <v>869</v>
      </c>
      <c r="C83" s="13" t="s">
        <v>268</v>
      </c>
      <c r="D83" s="13" t="s">
        <v>870</v>
      </c>
      <c r="E83" s="13" t="s">
        <v>803</v>
      </c>
      <c r="F83" s="107">
        <v>45.7</v>
      </c>
    </row>
    <row r="84" spans="1:6" ht="31.5">
      <c r="A84" s="233">
        <v>7</v>
      </c>
      <c r="B84" s="209" t="s">
        <v>855</v>
      </c>
      <c r="C84" s="13" t="s">
        <v>33</v>
      </c>
      <c r="D84" s="13"/>
      <c r="E84" s="13"/>
      <c r="F84" s="99">
        <v>60</v>
      </c>
    </row>
    <row r="85" spans="1:6" ht="31.5">
      <c r="A85" s="158"/>
      <c r="B85" s="155" t="s">
        <v>856</v>
      </c>
      <c r="C85" s="13" t="s">
        <v>33</v>
      </c>
      <c r="D85" s="13" t="s">
        <v>858</v>
      </c>
      <c r="E85" s="13"/>
      <c r="F85" s="107">
        <v>40</v>
      </c>
    </row>
    <row r="86" spans="1:6" ht="31.5">
      <c r="A86" s="158"/>
      <c r="B86" s="228" t="s">
        <v>802</v>
      </c>
      <c r="C86" s="13" t="s">
        <v>33</v>
      </c>
      <c r="D86" s="13" t="s">
        <v>858</v>
      </c>
      <c r="E86" s="13" t="s">
        <v>803</v>
      </c>
      <c r="F86" s="107">
        <v>40</v>
      </c>
    </row>
    <row r="87" spans="1:6" ht="31.5">
      <c r="A87" s="158"/>
      <c r="B87" s="155" t="s">
        <v>857</v>
      </c>
      <c r="C87" s="13" t="s">
        <v>33</v>
      </c>
      <c r="D87" s="13" t="s">
        <v>859</v>
      </c>
      <c r="E87" s="13"/>
      <c r="F87" s="107">
        <v>20</v>
      </c>
    </row>
    <row r="88" spans="1:6" ht="31.5">
      <c r="A88" s="158"/>
      <c r="B88" s="228" t="s">
        <v>802</v>
      </c>
      <c r="C88" s="13" t="s">
        <v>33</v>
      </c>
      <c r="D88" s="13" t="s">
        <v>859</v>
      </c>
      <c r="E88" s="13" t="s">
        <v>803</v>
      </c>
      <c r="F88" s="107">
        <v>20</v>
      </c>
    </row>
    <row r="89" spans="1:6" ht="15.75">
      <c r="A89" s="210">
        <v>8</v>
      </c>
      <c r="B89" s="156" t="s">
        <v>779</v>
      </c>
      <c r="C89" s="18" t="s">
        <v>674</v>
      </c>
      <c r="D89" s="13" t="s">
        <v>839</v>
      </c>
      <c r="E89" s="13"/>
      <c r="F89" s="99">
        <f>+F90+F91</f>
        <v>168</v>
      </c>
    </row>
    <row r="90" spans="1:6" ht="15.75">
      <c r="A90" s="158"/>
      <c r="B90" s="152" t="s">
        <v>406</v>
      </c>
      <c r="C90" s="13" t="s">
        <v>780</v>
      </c>
      <c r="D90" s="13" t="s">
        <v>840</v>
      </c>
      <c r="E90" s="13" t="s">
        <v>803</v>
      </c>
      <c r="F90" s="107">
        <v>100</v>
      </c>
    </row>
    <row r="91" spans="1:6" ht="31.5">
      <c r="A91" s="158"/>
      <c r="B91" s="152" t="s">
        <v>875</v>
      </c>
      <c r="C91" s="13" t="s">
        <v>780</v>
      </c>
      <c r="D91" s="13" t="s">
        <v>879</v>
      </c>
      <c r="E91" s="13" t="s">
        <v>874</v>
      </c>
      <c r="F91" s="107">
        <f>100-32</f>
        <v>68</v>
      </c>
    </row>
    <row r="92" spans="1:6" ht="15.75">
      <c r="A92" s="210">
        <v>9</v>
      </c>
      <c r="B92" s="153" t="s">
        <v>766</v>
      </c>
      <c r="C92" s="48" t="s">
        <v>681</v>
      </c>
      <c r="D92" s="48"/>
      <c r="E92" s="48"/>
      <c r="F92" s="99">
        <f>+F93</f>
        <v>1063</v>
      </c>
    </row>
    <row r="93" spans="1:6" ht="31.5">
      <c r="A93" s="158"/>
      <c r="B93" s="152" t="s">
        <v>841</v>
      </c>
      <c r="C93" s="27" t="s">
        <v>781</v>
      </c>
      <c r="D93" s="27" t="s">
        <v>842</v>
      </c>
      <c r="E93" s="27"/>
      <c r="F93" s="107">
        <f>+F94</f>
        <v>1063</v>
      </c>
    </row>
    <row r="94" spans="1:6" ht="31.5">
      <c r="A94" s="158"/>
      <c r="B94" s="155" t="s">
        <v>802</v>
      </c>
      <c r="C94" s="27" t="s">
        <v>781</v>
      </c>
      <c r="D94" s="27" t="s">
        <v>842</v>
      </c>
      <c r="E94" s="27" t="s">
        <v>803</v>
      </c>
      <c r="F94" s="107">
        <f>1100-37</f>
        <v>1063</v>
      </c>
    </row>
    <row r="95" spans="1:6" s="232" customFormat="1" ht="30.75" customHeight="1">
      <c r="A95" s="229"/>
      <c r="B95" s="230" t="s">
        <v>854</v>
      </c>
      <c r="C95" s="231" t="s">
        <v>33</v>
      </c>
      <c r="D95" s="231"/>
      <c r="E95" s="231"/>
      <c r="F95" s="238">
        <f>+F96+F100</f>
        <v>4933.139999999999</v>
      </c>
    </row>
    <row r="96" spans="1:6" ht="36.75" customHeight="1">
      <c r="A96" s="158"/>
      <c r="B96" s="155" t="s">
        <v>856</v>
      </c>
      <c r="C96" s="13" t="s">
        <v>33</v>
      </c>
      <c r="D96" s="13" t="s">
        <v>858</v>
      </c>
      <c r="E96" s="13"/>
      <c r="F96" s="107">
        <f>+F97+F98+F99</f>
        <v>3935.12</v>
      </c>
    </row>
    <row r="97" spans="1:6" ht="15.75">
      <c r="A97" s="158"/>
      <c r="B97" s="155" t="s">
        <v>860</v>
      </c>
      <c r="C97" s="13" t="s">
        <v>33</v>
      </c>
      <c r="D97" s="13" t="s">
        <v>858</v>
      </c>
      <c r="E97" s="13" t="s">
        <v>873</v>
      </c>
      <c r="F97" s="107">
        <f>1950+426.6+110+85</f>
        <v>2571.6</v>
      </c>
    </row>
    <row r="98" spans="1:6" ht="31.5">
      <c r="A98" s="210"/>
      <c r="B98" s="228" t="s">
        <v>802</v>
      </c>
      <c r="C98" s="13" t="s">
        <v>33</v>
      </c>
      <c r="D98" s="13" t="s">
        <v>858</v>
      </c>
      <c r="E98" s="13" t="s">
        <v>803</v>
      </c>
      <c r="F98" s="107">
        <f>1155.3-40+33.3</f>
        <v>1148.6</v>
      </c>
    </row>
    <row r="99" spans="1:6" ht="50.25" customHeight="1">
      <c r="A99" s="158"/>
      <c r="B99" s="155" t="s">
        <v>877</v>
      </c>
      <c r="C99" s="13" t="s">
        <v>33</v>
      </c>
      <c r="D99" s="13" t="s">
        <v>878</v>
      </c>
      <c r="E99" s="13" t="s">
        <v>873</v>
      </c>
      <c r="F99" s="107">
        <f>165.06+49.86</f>
        <v>214.92000000000002</v>
      </c>
    </row>
    <row r="100" spans="1:6" ht="31.5">
      <c r="A100" s="158"/>
      <c r="B100" s="155" t="s">
        <v>862</v>
      </c>
      <c r="C100" s="13" t="s">
        <v>33</v>
      </c>
      <c r="D100" s="13" t="s">
        <v>859</v>
      </c>
      <c r="E100" s="13"/>
      <c r="F100" s="107">
        <f>+F101+F102+F103</f>
        <v>998.02</v>
      </c>
    </row>
    <row r="101" spans="1:6" ht="15.75">
      <c r="A101" s="158"/>
      <c r="B101" s="155" t="s">
        <v>843</v>
      </c>
      <c r="C101" s="13" t="s">
        <v>33</v>
      </c>
      <c r="D101" s="13" t="s">
        <v>859</v>
      </c>
      <c r="E101" s="13" t="s">
        <v>861</v>
      </c>
      <c r="F101" s="107">
        <f>660+91.7</f>
        <v>751.7</v>
      </c>
    </row>
    <row r="102" spans="1:6" ht="31.5">
      <c r="A102" s="158"/>
      <c r="B102" s="228" t="s">
        <v>802</v>
      </c>
      <c r="C102" s="13" t="s">
        <v>33</v>
      </c>
      <c r="D102" s="13" t="s">
        <v>859</v>
      </c>
      <c r="E102" s="13" t="s">
        <v>803</v>
      </c>
      <c r="F102" s="107">
        <f>190-20+0.52</f>
        <v>170.52</v>
      </c>
    </row>
    <row r="103" spans="1:6" ht="50.25" customHeight="1">
      <c r="A103" s="158"/>
      <c r="B103" s="155" t="s">
        <v>877</v>
      </c>
      <c r="C103" s="13" t="s">
        <v>33</v>
      </c>
      <c r="D103" s="13" t="s">
        <v>878</v>
      </c>
      <c r="E103" s="13" t="s">
        <v>873</v>
      </c>
      <c r="F103" s="107">
        <v>75.8</v>
      </c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10"/>
      <c r="C118" s="10"/>
      <c r="D118" s="10"/>
      <c r="E118" s="10"/>
    </row>
    <row r="119" spans="2:5" ht="15.75">
      <c r="B119" s="8"/>
      <c r="C119" s="8"/>
      <c r="D119" s="8"/>
      <c r="E119" s="8"/>
    </row>
    <row r="125" ht="15.75">
      <c r="A125" s="10"/>
    </row>
    <row r="126" ht="15.75">
      <c r="A126" s="8"/>
    </row>
    <row r="128" spans="2:5" ht="15.75">
      <c r="B128" s="8"/>
      <c r="C128" s="8"/>
      <c r="D128" s="8"/>
      <c r="E128" s="8"/>
    </row>
    <row r="135" spans="1:5" ht="15.75">
      <c r="A135" s="8"/>
      <c r="B135" s="8"/>
      <c r="C135" s="8"/>
      <c r="D135" s="8"/>
      <c r="E135" s="8"/>
    </row>
    <row r="140" spans="2:5" ht="15.75">
      <c r="B140" s="10"/>
      <c r="C140" s="10"/>
      <c r="D140" s="10"/>
      <c r="E140" s="10"/>
    </row>
    <row r="141" spans="2:5" ht="15.75">
      <c r="B141" s="8"/>
      <c r="C141" s="8"/>
      <c r="D141" s="8"/>
      <c r="E141" s="8"/>
    </row>
    <row r="142" ht="15.75">
      <c r="A142" s="8"/>
    </row>
    <row r="145" spans="2:5" ht="15.75">
      <c r="B145" s="8"/>
      <c r="C145" s="8"/>
      <c r="D145" s="8"/>
      <c r="E145" s="8"/>
    </row>
    <row r="147" ht="15.75">
      <c r="A147" s="10"/>
    </row>
    <row r="148" ht="15.75">
      <c r="A148" s="8"/>
    </row>
    <row r="150" spans="2:5" ht="15.75">
      <c r="B150" s="8"/>
      <c r="C150" s="8"/>
      <c r="D150" s="8"/>
      <c r="E150" s="8"/>
    </row>
    <row r="152" ht="15.75">
      <c r="A152" s="8"/>
    </row>
    <row r="157" spans="1:5" ht="15.75">
      <c r="A157" s="8"/>
      <c r="B157" s="8"/>
      <c r="C157" s="8"/>
      <c r="D157" s="8"/>
      <c r="E157" s="8"/>
    </row>
    <row r="164" ht="15.75">
      <c r="A164" s="8"/>
    </row>
    <row r="168" spans="2:5" ht="15.75">
      <c r="B168" s="10"/>
      <c r="C168" s="10"/>
      <c r="D168" s="10"/>
      <c r="E168" s="10"/>
    </row>
    <row r="169" spans="2:5" ht="15.75">
      <c r="B169" s="8"/>
      <c r="C169" s="8"/>
      <c r="D169" s="8"/>
      <c r="E169" s="8"/>
    </row>
    <row r="175" ht="15.75">
      <c r="A175" s="10"/>
    </row>
    <row r="176" spans="1:5" ht="15.75">
      <c r="A176" s="8"/>
      <c r="B176" s="8"/>
      <c r="C176" s="8"/>
      <c r="D176" s="8"/>
      <c r="E176" s="8"/>
    </row>
    <row r="183" spans="1:5" ht="15.75">
      <c r="A183" s="8"/>
      <c r="B183" s="10"/>
      <c r="C183" s="10"/>
      <c r="D183" s="10"/>
      <c r="E183" s="10"/>
    </row>
    <row r="184" spans="2:5" ht="15.75">
      <c r="B184" s="8"/>
      <c r="C184" s="8"/>
      <c r="D184" s="8"/>
      <c r="E184" s="8"/>
    </row>
    <row r="190" ht="15.75">
      <c r="A190" s="10"/>
    </row>
    <row r="191" ht="15.75">
      <c r="A191" s="8"/>
    </row>
    <row r="196" spans="2:5" ht="15.75">
      <c r="B196" s="8"/>
      <c r="C196" s="8"/>
      <c r="D196" s="8"/>
      <c r="E196" s="8"/>
    </row>
    <row r="203" spans="1:5" ht="15.75">
      <c r="A203" s="8"/>
      <c r="B203" s="10"/>
      <c r="C203" s="10"/>
      <c r="D203" s="10"/>
      <c r="E203" s="10"/>
    </row>
    <row r="204" spans="2:5" ht="15.75">
      <c r="B204" s="8"/>
      <c r="C204" s="8"/>
      <c r="D204" s="8"/>
      <c r="E204" s="8"/>
    </row>
    <row r="210" ht="15.75">
      <c r="A210" s="10"/>
    </row>
    <row r="211" spans="1:5" ht="15.75">
      <c r="A211" s="8"/>
      <c r="B211" s="8"/>
      <c r="C211" s="8"/>
      <c r="D211" s="8"/>
      <c r="E211" s="8"/>
    </row>
    <row r="217" spans="2:5" ht="15.75">
      <c r="B217" s="10"/>
      <c r="C217" s="10"/>
      <c r="D217" s="10"/>
      <c r="E217" s="10"/>
    </row>
    <row r="218" spans="1:5" ht="15.75">
      <c r="A218" s="8"/>
      <c r="B218" s="8"/>
      <c r="C218" s="8"/>
      <c r="D218" s="8"/>
      <c r="E218" s="8"/>
    </row>
    <row r="224" ht="15.75">
      <c r="A224" s="10"/>
    </row>
    <row r="225" ht="15.75">
      <c r="A225" s="8"/>
    </row>
    <row r="226" spans="2:5" ht="15.75">
      <c r="B226" s="8"/>
      <c r="C226" s="8"/>
      <c r="D226" s="8"/>
      <c r="E226" s="8"/>
    </row>
    <row r="233" ht="15.75">
      <c r="A233" s="8"/>
    </row>
    <row r="235" spans="2:5" ht="15.75">
      <c r="B235" s="10"/>
      <c r="C235" s="10"/>
      <c r="D235" s="10"/>
      <c r="E235" s="10"/>
    </row>
    <row r="236" spans="2:5" ht="15.75">
      <c r="B236" s="8"/>
      <c r="C236" s="8"/>
      <c r="D236" s="8"/>
      <c r="E236" s="8"/>
    </row>
    <row r="242" ht="15.75">
      <c r="A242" s="10"/>
    </row>
    <row r="243" ht="15.75">
      <c r="A243" s="8"/>
    </row>
    <row r="245" spans="2:5" ht="15.75">
      <c r="B245" s="8"/>
      <c r="C245" s="8"/>
      <c r="D245" s="8"/>
      <c r="E245" s="8"/>
    </row>
    <row r="252" ht="15.75">
      <c r="A252" s="8"/>
    </row>
    <row r="254" spans="2:5" ht="15.75">
      <c r="B254" s="8"/>
      <c r="C254" s="8"/>
      <c r="D254" s="8"/>
      <c r="E254" s="8"/>
    </row>
    <row r="261" ht="15.75">
      <c r="A261" s="8"/>
    </row>
    <row r="265" spans="2:5" ht="15.75">
      <c r="B265" s="10"/>
      <c r="C265" s="10"/>
      <c r="D265" s="10"/>
      <c r="E265" s="10"/>
    </row>
    <row r="266" spans="2:5" ht="15.75">
      <c r="B266" s="8"/>
      <c r="C266" s="8"/>
      <c r="D266" s="8"/>
      <c r="E266" s="8"/>
    </row>
    <row r="272" ht="15.75">
      <c r="A272" s="10"/>
    </row>
    <row r="273" ht="15.75">
      <c r="A273" s="8"/>
    </row>
    <row r="279" spans="2:5" ht="15.75">
      <c r="B279" s="8"/>
      <c r="C279" s="8"/>
      <c r="D279" s="8"/>
      <c r="E279" s="8"/>
    </row>
    <row r="286" ht="15.75">
      <c r="A286" s="8"/>
    </row>
    <row r="292" spans="2:5" ht="15.75">
      <c r="B292" s="10"/>
      <c r="C292" s="10"/>
      <c r="D292" s="10"/>
      <c r="E292" s="10"/>
    </row>
    <row r="293" spans="2:5" ht="15.75">
      <c r="B293" s="8"/>
      <c r="C293" s="8"/>
      <c r="D293" s="8"/>
      <c r="E293" s="8"/>
    </row>
    <row r="299" ht="15.75">
      <c r="A299" s="10"/>
    </row>
    <row r="300" ht="15.75">
      <c r="A300" s="8"/>
    </row>
    <row r="301" spans="2:5" ht="15.75">
      <c r="B301" s="8"/>
      <c r="C301" s="8"/>
      <c r="D301" s="8"/>
      <c r="E301" s="8"/>
    </row>
    <row r="308" ht="15.75">
      <c r="A308" s="8"/>
    </row>
    <row r="313" spans="2:5" ht="15.75">
      <c r="B313" s="10"/>
      <c r="C313" s="10"/>
      <c r="D313" s="10"/>
      <c r="E313" s="10"/>
    </row>
    <row r="314" spans="2:5" ht="15.75">
      <c r="B314" s="8"/>
      <c r="C314" s="8"/>
      <c r="D314" s="8"/>
      <c r="E314" s="8"/>
    </row>
    <row r="320" ht="15.75">
      <c r="A320" s="10"/>
    </row>
    <row r="321" ht="15.75">
      <c r="A321" s="8"/>
    </row>
    <row r="326" spans="2:5" ht="15.75">
      <c r="B326" s="8"/>
      <c r="C326" s="8"/>
      <c r="D326" s="8"/>
      <c r="E326" s="8"/>
    </row>
    <row r="333" ht="15.75">
      <c r="A333" s="8"/>
    </row>
    <row r="334" spans="2:5" ht="15.75">
      <c r="B334" s="10"/>
      <c r="C334" s="10"/>
      <c r="D334" s="10"/>
      <c r="E334" s="10"/>
    </row>
    <row r="335" spans="2:5" ht="15.75">
      <c r="B335" s="8"/>
      <c r="C335" s="8"/>
      <c r="D335" s="8"/>
      <c r="E335" s="8"/>
    </row>
    <row r="341" ht="15.75">
      <c r="A341" s="10"/>
    </row>
    <row r="342" ht="15.75">
      <c r="A342" s="8"/>
    </row>
    <row r="343" spans="2:5" ht="15.75">
      <c r="B343" s="8"/>
      <c r="C343" s="8"/>
      <c r="D343" s="8"/>
      <c r="E343" s="8"/>
    </row>
    <row r="350" spans="1:5" ht="15.75">
      <c r="A350" s="8"/>
      <c r="B350" s="10"/>
      <c r="C350" s="10"/>
      <c r="D350" s="10"/>
      <c r="E350" s="10"/>
    </row>
    <row r="351" spans="2:5" ht="15.75">
      <c r="B351" s="8"/>
      <c r="C351" s="8"/>
      <c r="D351" s="8"/>
      <c r="E351" s="8"/>
    </row>
    <row r="357" ht="15.75">
      <c r="A357" s="10"/>
    </row>
    <row r="358" spans="1:5" ht="15.75">
      <c r="A358" s="8"/>
      <c r="B358" s="8"/>
      <c r="C358" s="8"/>
      <c r="D358" s="8"/>
      <c r="E358" s="8"/>
    </row>
    <row r="365" spans="1:5" ht="15.75">
      <c r="A365" s="8"/>
      <c r="B365" s="8"/>
      <c r="C365" s="8"/>
      <c r="D365" s="8"/>
      <c r="E365" s="8"/>
    </row>
    <row r="372" ht="15.75">
      <c r="A372" s="8"/>
    </row>
    <row r="376" spans="2:5" ht="15.75">
      <c r="B376" s="10"/>
      <c r="C376" s="10"/>
      <c r="D376" s="10"/>
      <c r="E376" s="10"/>
    </row>
    <row r="377" spans="2:5" ht="15.75">
      <c r="B377" s="8"/>
      <c r="C377" s="8"/>
      <c r="D377" s="8"/>
      <c r="E377" s="8"/>
    </row>
    <row r="383" ht="15.75">
      <c r="A383" s="10"/>
    </row>
    <row r="384" ht="15.75">
      <c r="A384" s="8"/>
    </row>
    <row r="389" spans="2:5" ht="15.75">
      <c r="B389" s="8"/>
      <c r="C389" s="8"/>
      <c r="D389" s="8"/>
      <c r="E389" s="8"/>
    </row>
    <row r="396" ht="15.75">
      <c r="A396" s="8"/>
    </row>
    <row r="400" spans="2:5" ht="15.75">
      <c r="B400" s="10"/>
      <c r="C400" s="10"/>
      <c r="D400" s="10"/>
      <c r="E400" s="10"/>
    </row>
    <row r="401" spans="2:5" ht="15.75">
      <c r="B401" s="8"/>
      <c r="C401" s="8"/>
      <c r="D401" s="8"/>
      <c r="E401" s="8"/>
    </row>
    <row r="407" ht="15.75">
      <c r="A407" s="10"/>
    </row>
    <row r="408" ht="15.75">
      <c r="A408" s="8"/>
    </row>
    <row r="410" spans="2:5" ht="15.75">
      <c r="B410" s="8"/>
      <c r="C410" s="8"/>
      <c r="D410" s="8"/>
      <c r="E410" s="8"/>
    </row>
    <row r="417" ht="15.75">
      <c r="A417" s="8"/>
    </row>
    <row r="420" spans="2:5" ht="15.75">
      <c r="B420" s="8"/>
      <c r="C420" s="8"/>
      <c r="D420" s="8"/>
      <c r="E420" s="8"/>
    </row>
    <row r="427" ht="15.75">
      <c r="A427" s="8"/>
    </row>
    <row r="428" spans="2:5" ht="15.75">
      <c r="B428" s="10"/>
      <c r="C428" s="10"/>
      <c r="D428" s="10"/>
      <c r="E428" s="10"/>
    </row>
    <row r="429" spans="2:5" ht="15.75">
      <c r="B429" s="8"/>
      <c r="C429" s="8"/>
      <c r="D429" s="8"/>
      <c r="E429" s="8"/>
    </row>
    <row r="435" ht="15.75">
      <c r="A435" s="10"/>
    </row>
    <row r="436" ht="15.75">
      <c r="A436" s="8"/>
    </row>
    <row r="442" spans="2:5" ht="15.75">
      <c r="B442" s="8"/>
      <c r="C442" s="8"/>
      <c r="D442" s="8"/>
      <c r="E442" s="8"/>
    </row>
    <row r="449" spans="1:5" ht="15.75">
      <c r="A449" s="8"/>
      <c r="B449" s="10"/>
      <c r="C449" s="10"/>
      <c r="D449" s="10"/>
      <c r="E449" s="10"/>
    </row>
    <row r="450" spans="2:5" ht="15.75">
      <c r="B450" s="8"/>
      <c r="C450" s="8"/>
      <c r="D450" s="8"/>
      <c r="E450" s="8"/>
    </row>
    <row r="456" ht="15.75">
      <c r="A456" s="10"/>
    </row>
    <row r="457" ht="15.75">
      <c r="A457" s="8"/>
    </row>
    <row r="458" spans="2:5" ht="15.75">
      <c r="B458" s="8"/>
      <c r="C458" s="8"/>
      <c r="D458" s="8"/>
      <c r="E458" s="8"/>
    </row>
    <row r="465" ht="15.75">
      <c r="A465" s="8"/>
    </row>
    <row r="468" spans="2:5" ht="15.75">
      <c r="B468" s="8"/>
      <c r="C468" s="8"/>
      <c r="D468" s="8"/>
      <c r="E468" s="8"/>
    </row>
    <row r="475" ht="15.75">
      <c r="A475" s="8"/>
    </row>
    <row r="479" spans="2:5" ht="15.75">
      <c r="B479" s="10"/>
      <c r="C479" s="10"/>
      <c r="D479" s="10"/>
      <c r="E479" s="10"/>
    </row>
    <row r="480" spans="2:5" ht="15.75">
      <c r="B480" s="8"/>
      <c r="C480" s="8"/>
      <c r="D480" s="8"/>
      <c r="E480" s="8"/>
    </row>
    <row r="486" ht="15.75">
      <c r="A486" s="10"/>
    </row>
    <row r="487" ht="15.75">
      <c r="A487" s="8"/>
    </row>
    <row r="488" spans="2:5" ht="15.75">
      <c r="B488" s="8"/>
      <c r="C488" s="8"/>
      <c r="D488" s="8"/>
      <c r="E488" s="8"/>
    </row>
    <row r="495" ht="15.75">
      <c r="A495" s="8"/>
    </row>
    <row r="497" spans="2:5" ht="15.75">
      <c r="B497" s="8"/>
      <c r="C497" s="8"/>
      <c r="D497" s="8"/>
      <c r="E497" s="8"/>
    </row>
    <row r="502" spans="2:5" ht="15.75">
      <c r="B502" s="8"/>
      <c r="C502" s="8"/>
      <c r="D502" s="8"/>
      <c r="E502" s="8"/>
    </row>
    <row r="504" ht="15.75">
      <c r="A504" s="8"/>
    </row>
    <row r="509" ht="15.75">
      <c r="A509" s="8"/>
    </row>
    <row r="524" spans="2:5" ht="15.75">
      <c r="B524" s="32"/>
      <c r="C524" s="32"/>
      <c r="D524" s="32"/>
      <c r="E524" s="32"/>
    </row>
    <row r="525" spans="2:5" ht="15.75">
      <c r="B525" s="66"/>
      <c r="C525" s="66"/>
      <c r="D525" s="66"/>
      <c r="E525" s="6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2:5" ht="15.75">
      <c r="B530" s="26"/>
      <c r="C530" s="26"/>
      <c r="D530" s="26"/>
      <c r="E530" s="26"/>
    </row>
    <row r="531" spans="1:5" ht="15.75">
      <c r="A531" s="32"/>
      <c r="B531" s="26"/>
      <c r="C531" s="26"/>
      <c r="D531" s="26"/>
      <c r="E531" s="26"/>
    </row>
    <row r="532" spans="1:5" ht="15.75">
      <c r="A532" s="6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ht="15.75">
      <c r="A539" s="26"/>
    </row>
    <row r="540" ht="15.75">
      <c r="A540" s="26"/>
    </row>
    <row r="541" spans="1:5" ht="15.75">
      <c r="A541" s="26"/>
      <c r="B541" s="8"/>
      <c r="C541" s="8"/>
      <c r="D541" s="8"/>
      <c r="E541" s="8"/>
    </row>
    <row r="542" ht="15.75">
      <c r="A542" s="26"/>
    </row>
    <row r="543" ht="15.75">
      <c r="A543" s="26"/>
    </row>
    <row r="544" spans="1:5" ht="15.75">
      <c r="A544" s="26"/>
      <c r="B544" s="8"/>
      <c r="C544" s="8"/>
      <c r="D544" s="8"/>
      <c r="E544" s="8"/>
    </row>
    <row r="545" ht="15.75">
      <c r="A545" s="26"/>
    </row>
    <row r="548" ht="15.75">
      <c r="A548" s="8"/>
    </row>
    <row r="551" ht="15.75">
      <c r="A551" s="8"/>
    </row>
    <row r="552" spans="2:5" ht="15.75">
      <c r="B552" s="8"/>
      <c r="C552" s="8"/>
      <c r="D552" s="8"/>
      <c r="E552" s="8"/>
    </row>
    <row r="555" spans="2:5" ht="15.75">
      <c r="B555" s="32"/>
      <c r="C555" s="32"/>
      <c r="D555" s="32"/>
      <c r="E555" s="32"/>
    </row>
    <row r="556" spans="2:5" ht="15.75">
      <c r="B556" s="66"/>
      <c r="C556" s="66"/>
      <c r="D556" s="66"/>
      <c r="E556" s="66"/>
    </row>
    <row r="557" spans="2:5" ht="15.75">
      <c r="B557" s="26"/>
      <c r="C557" s="26"/>
      <c r="D557" s="26"/>
      <c r="E557" s="26"/>
    </row>
    <row r="558" spans="2:5" ht="15.75">
      <c r="B558" s="26"/>
      <c r="C558" s="26"/>
      <c r="D558" s="26"/>
      <c r="E558" s="26"/>
    </row>
    <row r="559" spans="1:5" ht="15.75">
      <c r="A559" s="8"/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1:5" ht="15.75">
      <c r="A562" s="32"/>
      <c r="B562" s="26"/>
      <c r="C562" s="26"/>
      <c r="D562" s="26"/>
      <c r="E562" s="26"/>
    </row>
    <row r="563" spans="1:5" ht="15.75">
      <c r="A563" s="6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32"/>
      <c r="C588" s="32"/>
      <c r="D588" s="32"/>
      <c r="E588" s="32"/>
    </row>
    <row r="589" spans="1:5" ht="15.75">
      <c r="A589" s="26"/>
      <c r="B589" s="66"/>
      <c r="C589" s="66"/>
      <c r="D589" s="66"/>
      <c r="E589" s="6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32"/>
      <c r="B595" s="26"/>
      <c r="C595" s="26"/>
      <c r="D595" s="26"/>
      <c r="E595" s="26"/>
    </row>
    <row r="596" spans="1:5" ht="15.75">
      <c r="A596" s="66"/>
      <c r="B596" s="26"/>
      <c r="C596" s="26"/>
      <c r="D596" s="26"/>
      <c r="E596" s="26"/>
    </row>
    <row r="597" spans="1:5" ht="15.75">
      <c r="A597" s="26"/>
      <c r="B597" s="32"/>
      <c r="C597" s="32"/>
      <c r="D597" s="32"/>
      <c r="E597" s="32"/>
    </row>
    <row r="598" spans="1:5" ht="15.75">
      <c r="A598" s="26"/>
      <c r="B598" s="66"/>
      <c r="C598" s="66"/>
      <c r="D598" s="66"/>
      <c r="E598" s="6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ht="15.75">
      <c r="A603" s="26"/>
    </row>
    <row r="604" spans="1:5" ht="15.75">
      <c r="A604" s="32"/>
      <c r="B604" s="26"/>
      <c r="C604" s="26"/>
      <c r="D604" s="26"/>
      <c r="E604" s="26"/>
    </row>
    <row r="605" spans="1:5" ht="15.75">
      <c r="A605" s="6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32"/>
      <c r="C609" s="32"/>
      <c r="D609" s="32"/>
      <c r="E609" s="32"/>
    </row>
    <row r="610" spans="2:5" ht="15.75">
      <c r="B610" s="66"/>
      <c r="C610" s="66"/>
      <c r="D610" s="66"/>
      <c r="E610" s="6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32"/>
      <c r="B616" s="26"/>
      <c r="C616" s="26"/>
      <c r="D616" s="26"/>
      <c r="E616" s="26"/>
    </row>
    <row r="617" spans="1:5" ht="15.75">
      <c r="A617" s="66"/>
      <c r="B617" s="26"/>
      <c r="C617" s="26"/>
      <c r="D617" s="26"/>
      <c r="E617" s="26"/>
    </row>
    <row r="618" spans="1:5" ht="15.75">
      <c r="A618" s="26"/>
      <c r="B618" s="32"/>
      <c r="C618" s="32"/>
      <c r="D618" s="32"/>
      <c r="E618" s="32"/>
    </row>
    <row r="619" spans="1:5" ht="15.75">
      <c r="A619" s="26"/>
      <c r="B619" s="66"/>
      <c r="C619" s="66"/>
      <c r="D619" s="66"/>
      <c r="E619" s="6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32"/>
      <c r="B625" s="26"/>
      <c r="C625" s="26"/>
      <c r="D625" s="26"/>
      <c r="E625" s="26"/>
    </row>
    <row r="626" spans="1:5" ht="15.75">
      <c r="A626" s="66"/>
      <c r="B626" s="26"/>
      <c r="C626" s="26"/>
      <c r="D626" s="26"/>
      <c r="E626" s="26"/>
    </row>
    <row r="627" spans="1:5" ht="15.75">
      <c r="A627" s="26"/>
      <c r="B627" s="32"/>
      <c r="C627" s="32"/>
      <c r="D627" s="32"/>
      <c r="E627" s="32"/>
    </row>
    <row r="628" spans="1:5" ht="15.75">
      <c r="A628" s="26"/>
      <c r="B628" s="66"/>
      <c r="C628" s="66"/>
      <c r="D628" s="66"/>
      <c r="E628" s="6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26"/>
    </row>
    <row r="634" ht="15.75">
      <c r="A634" s="32"/>
    </row>
    <row r="635" ht="15.75">
      <c r="A635" s="66"/>
    </row>
    <row r="636" spans="2:5" ht="15.75">
      <c r="B636" s="10"/>
      <c r="C636" s="10"/>
      <c r="D636" s="10"/>
      <c r="E636" s="10"/>
    </row>
    <row r="637" spans="2:5" ht="15.75">
      <c r="B637" s="8"/>
      <c r="C637" s="8"/>
      <c r="D637" s="8"/>
      <c r="E637" s="8"/>
    </row>
    <row r="643" ht="15.75">
      <c r="A643" s="10"/>
    </row>
    <row r="644" ht="15.75">
      <c r="A644" s="8"/>
    </row>
    <row r="645" spans="2:5" ht="15.75">
      <c r="B645" s="10"/>
      <c r="C645" s="10"/>
      <c r="D645" s="10"/>
      <c r="E645" s="10"/>
    </row>
    <row r="646" spans="2:5" ht="15.75">
      <c r="B646" s="8"/>
      <c r="C646" s="8"/>
      <c r="D646" s="8"/>
      <c r="E646" s="8"/>
    </row>
    <row r="652" ht="15.75">
      <c r="A652" s="10"/>
    </row>
    <row r="653" ht="15.75">
      <c r="A653" s="8"/>
    </row>
    <row r="654" spans="2:5" ht="15.75">
      <c r="B654" s="10"/>
      <c r="C654" s="10"/>
      <c r="D654" s="10"/>
      <c r="E654" s="10"/>
    </row>
    <row r="655" spans="2:5" ht="15.75">
      <c r="B655" s="8"/>
      <c r="C655" s="8"/>
      <c r="D655" s="8"/>
      <c r="E655" s="8"/>
    </row>
    <row r="661" ht="15.75">
      <c r="A661" s="10"/>
    </row>
    <row r="662" ht="15.75">
      <c r="A662" s="8"/>
    </row>
    <row r="663" spans="2:5" ht="15.75">
      <c r="B663" s="10"/>
      <c r="C663" s="10"/>
      <c r="D663" s="10"/>
      <c r="E663" s="10"/>
    </row>
    <row r="664" spans="2:5" ht="15.75">
      <c r="B664" s="8"/>
      <c r="C664" s="8"/>
      <c r="D664" s="8"/>
      <c r="E664" s="8"/>
    </row>
    <row r="670" ht="15.75">
      <c r="A670" s="10"/>
    </row>
    <row r="671" ht="15.75">
      <c r="A671" s="8"/>
    </row>
    <row r="675" spans="2:5" ht="15.75">
      <c r="B675" s="10"/>
      <c r="C675" s="10"/>
      <c r="D675" s="10"/>
      <c r="E675" s="10"/>
    </row>
    <row r="676" spans="2:5" ht="15.75">
      <c r="B676" s="8"/>
      <c r="C676" s="8"/>
      <c r="D676" s="8"/>
      <c r="E676" s="8"/>
    </row>
    <row r="682" ht="15.75">
      <c r="A682" s="10"/>
    </row>
    <row r="683" ht="15.75">
      <c r="A683" s="8"/>
    </row>
    <row r="687" spans="2:5" ht="15.75">
      <c r="B687" s="10"/>
      <c r="C687" s="10"/>
      <c r="D687" s="10"/>
      <c r="E687" s="10"/>
    </row>
    <row r="688" spans="2:5" ht="15.75">
      <c r="B688" s="8"/>
      <c r="C688" s="8"/>
      <c r="D688" s="8"/>
      <c r="E688" s="8"/>
    </row>
    <row r="694" ht="15.75">
      <c r="A694" s="10"/>
    </row>
    <row r="695" ht="15.75">
      <c r="A695" s="8"/>
    </row>
    <row r="696" spans="2:5" ht="15.75">
      <c r="B696" s="10"/>
      <c r="C696" s="10"/>
      <c r="D696" s="10"/>
      <c r="E696" s="10"/>
    </row>
    <row r="697" spans="2:5" ht="15.75">
      <c r="B697" s="8"/>
      <c r="C697" s="8"/>
      <c r="D697" s="8"/>
      <c r="E697" s="8"/>
    </row>
    <row r="703" ht="15.75">
      <c r="A703" s="10"/>
    </row>
    <row r="704" ht="15.75">
      <c r="A704" s="8"/>
    </row>
    <row r="705" spans="2:5" ht="15.75">
      <c r="B705" s="10"/>
      <c r="C705" s="10"/>
      <c r="D705" s="10"/>
      <c r="E705" s="10"/>
    </row>
    <row r="706" spans="2:5" ht="15.75">
      <c r="B706" s="8"/>
      <c r="C706" s="8"/>
      <c r="D706" s="8"/>
      <c r="E706" s="8"/>
    </row>
    <row r="712" ht="15.75">
      <c r="A712" s="10"/>
    </row>
    <row r="713" ht="15.75">
      <c r="A713" s="8"/>
    </row>
    <row r="714" spans="2:5" ht="15.75">
      <c r="B714" s="10"/>
      <c r="C714" s="10"/>
      <c r="D714" s="10"/>
      <c r="E714" s="10"/>
    </row>
    <row r="715" spans="2:5" ht="15.75">
      <c r="B715" s="8"/>
      <c r="C715" s="8"/>
      <c r="D715" s="8"/>
      <c r="E715" s="8"/>
    </row>
    <row r="721" ht="15.75">
      <c r="A721" s="10"/>
    </row>
    <row r="722" ht="15.75">
      <c r="A722" s="8"/>
    </row>
    <row r="723" spans="2:5" ht="15.75">
      <c r="B723" s="10"/>
      <c r="C723" s="10"/>
      <c r="D723" s="10"/>
      <c r="E723" s="10"/>
    </row>
    <row r="724" spans="2:5" ht="15.75">
      <c r="B724" s="8"/>
      <c r="C724" s="8"/>
      <c r="D724" s="8"/>
      <c r="E724" s="8"/>
    </row>
    <row r="730" ht="15.75">
      <c r="A730" s="10"/>
    </row>
    <row r="731" ht="15.75">
      <c r="A731" s="8"/>
    </row>
    <row r="732" spans="2:5" ht="15.75">
      <c r="B732" s="10"/>
      <c r="C732" s="10"/>
      <c r="D732" s="10"/>
      <c r="E732" s="10"/>
    </row>
    <row r="733" spans="2:5" ht="15.75">
      <c r="B733" s="8"/>
      <c r="C733" s="8"/>
      <c r="D733" s="8"/>
      <c r="E733" s="8"/>
    </row>
    <row r="739" ht="15.75">
      <c r="A739" s="10"/>
    </row>
    <row r="740" ht="15.75">
      <c r="A740" s="8"/>
    </row>
    <row r="741" spans="2:5" ht="15.75">
      <c r="B741" s="10"/>
      <c r="C741" s="10"/>
      <c r="D741" s="10"/>
      <c r="E741" s="10"/>
    </row>
    <row r="742" spans="2:5" ht="15.75">
      <c r="B742" s="8"/>
      <c r="C742" s="8"/>
      <c r="D742" s="8"/>
      <c r="E742" s="8"/>
    </row>
    <row r="748" ht="15.75">
      <c r="A748" s="10"/>
    </row>
    <row r="749" ht="15.75">
      <c r="A749" s="8"/>
    </row>
    <row r="750" spans="2:5" ht="15.75">
      <c r="B750" s="10"/>
      <c r="C750" s="10"/>
      <c r="D750" s="10"/>
      <c r="E750" s="10"/>
    </row>
    <row r="751" spans="2:5" ht="15.75">
      <c r="B751" s="8"/>
      <c r="C751" s="8"/>
      <c r="D751" s="8"/>
      <c r="E751" s="8"/>
    </row>
    <row r="757" ht="15.75">
      <c r="A757" s="10"/>
    </row>
    <row r="758" ht="15.75">
      <c r="A758" s="8"/>
    </row>
    <row r="759" spans="2:5" ht="15.75">
      <c r="B759" s="10"/>
      <c r="C759" s="10"/>
      <c r="D759" s="10"/>
      <c r="E759" s="10"/>
    </row>
    <row r="760" spans="2:5" ht="15.75">
      <c r="B760" s="8"/>
      <c r="C760" s="8"/>
      <c r="D760" s="8"/>
      <c r="E760" s="8"/>
    </row>
    <row r="766" ht="15.75">
      <c r="A766" s="10"/>
    </row>
    <row r="767" ht="15.75">
      <c r="A767" s="8"/>
    </row>
    <row r="768" spans="2:5" ht="15.75">
      <c r="B768" s="10"/>
      <c r="C768" s="10"/>
      <c r="D768" s="10"/>
      <c r="E768" s="10"/>
    </row>
    <row r="769" spans="2:5" ht="15.75">
      <c r="B769" s="8"/>
      <c r="C769" s="8"/>
      <c r="D769" s="8"/>
      <c r="E769" s="8"/>
    </row>
    <row r="775" ht="15.75">
      <c r="A775" s="10"/>
    </row>
    <row r="776" ht="15.75">
      <c r="A776" s="8"/>
    </row>
    <row r="777" spans="2:5" ht="15.75">
      <c r="B777" s="10"/>
      <c r="C777" s="10"/>
      <c r="D777" s="10"/>
      <c r="E777" s="10"/>
    </row>
    <row r="778" spans="2:5" ht="15.75">
      <c r="B778" s="8"/>
      <c r="C778" s="8"/>
      <c r="D778" s="8"/>
      <c r="E778" s="8"/>
    </row>
    <row r="784" ht="15.75">
      <c r="A784" s="10"/>
    </row>
    <row r="785" ht="15.75">
      <c r="A785" s="8"/>
    </row>
    <row r="786" spans="2:5" ht="15.75">
      <c r="B786" s="10"/>
      <c r="C786" s="10"/>
      <c r="D786" s="10"/>
      <c r="E786" s="10"/>
    </row>
    <row r="787" spans="2:5" ht="15.75">
      <c r="B787" s="8"/>
      <c r="C787" s="8"/>
      <c r="D787" s="8"/>
      <c r="E787" s="8"/>
    </row>
    <row r="793" ht="15.75">
      <c r="A793" s="10"/>
    </row>
    <row r="794" ht="15.75">
      <c r="A794" s="8"/>
    </row>
    <row r="795" spans="2:5" ht="15.75">
      <c r="B795" s="10"/>
      <c r="C795" s="10"/>
      <c r="D795" s="10"/>
      <c r="E795" s="10"/>
    </row>
    <row r="796" spans="2:5" ht="15.75">
      <c r="B796" s="8"/>
      <c r="C796" s="8"/>
      <c r="D796" s="8"/>
      <c r="E796" s="8"/>
    </row>
    <row r="802" ht="15.75">
      <c r="A802" s="10"/>
    </row>
    <row r="803" ht="15.75">
      <c r="A803" s="8"/>
    </row>
    <row r="804" spans="2:5" ht="15.75">
      <c r="B804" s="10"/>
      <c r="C804" s="10"/>
      <c r="D804" s="10"/>
      <c r="E804" s="10"/>
    </row>
    <row r="805" spans="2:5" ht="15.75">
      <c r="B805" s="8"/>
      <c r="C805" s="8"/>
      <c r="D805" s="8"/>
      <c r="E805" s="8"/>
    </row>
    <row r="811" ht="15.75">
      <c r="A811" s="10"/>
    </row>
    <row r="812" ht="15.75">
      <c r="A812" s="8"/>
    </row>
    <row r="813" spans="2:5" ht="15.75">
      <c r="B813" s="10"/>
      <c r="C813" s="10"/>
      <c r="D813" s="10"/>
      <c r="E813" s="10"/>
    </row>
    <row r="814" spans="2:5" ht="15.75">
      <c r="B814" s="8"/>
      <c r="C814" s="8"/>
      <c r="D814" s="8"/>
      <c r="E814" s="8"/>
    </row>
    <row r="820" ht="15.75">
      <c r="A820" s="10"/>
    </row>
    <row r="821" ht="15.75">
      <c r="A821" s="8"/>
    </row>
    <row r="822" spans="2:5" ht="15.75">
      <c r="B822" s="10"/>
      <c r="C822" s="10"/>
      <c r="D822" s="10"/>
      <c r="E822" s="10"/>
    </row>
    <row r="823" spans="2:5" ht="15.75">
      <c r="B823" s="8"/>
      <c r="C823" s="8"/>
      <c r="D823" s="8"/>
      <c r="E823" s="8"/>
    </row>
    <row r="829" ht="15.75">
      <c r="A829" s="10"/>
    </row>
    <row r="830" ht="15.75">
      <c r="A830" s="8"/>
    </row>
    <row r="831" spans="2:5" ht="15.75">
      <c r="B831" s="10"/>
      <c r="C831" s="10"/>
      <c r="D831" s="10"/>
      <c r="E831" s="10"/>
    </row>
    <row r="832" spans="2:5" ht="15.75">
      <c r="B832" s="8"/>
      <c r="C832" s="8"/>
      <c r="D832" s="8"/>
      <c r="E832" s="8"/>
    </row>
    <row r="838" ht="15.75">
      <c r="A838" s="10"/>
    </row>
    <row r="839" ht="15.75">
      <c r="A839" s="8"/>
    </row>
    <row r="840" spans="2:5" ht="15.75">
      <c r="B840" s="10"/>
      <c r="C840" s="10"/>
      <c r="D840" s="10"/>
      <c r="E840" s="10"/>
    </row>
    <row r="841" spans="2:5" ht="15.75">
      <c r="B841" s="8"/>
      <c r="C841" s="8"/>
      <c r="D841" s="8"/>
      <c r="E841" s="8"/>
    </row>
    <row r="847" ht="15.75">
      <c r="A847" s="10"/>
    </row>
    <row r="848" ht="15.75">
      <c r="A848" s="8"/>
    </row>
    <row r="852" spans="2:5" ht="15.75">
      <c r="B852" s="10"/>
      <c r="C852" s="10"/>
      <c r="D852" s="10"/>
      <c r="E852" s="10"/>
    </row>
    <row r="853" spans="2:5" ht="15.75">
      <c r="B853" s="8"/>
      <c r="C853" s="8"/>
      <c r="D853" s="8"/>
      <c r="E853" s="8"/>
    </row>
    <row r="859" ht="15.75">
      <c r="A859" s="10"/>
    </row>
    <row r="860" ht="15.75">
      <c r="A860" s="8"/>
    </row>
    <row r="863" spans="2:5" ht="15.75">
      <c r="B863" s="10"/>
      <c r="C863" s="10"/>
      <c r="D863" s="10"/>
      <c r="E863" s="10"/>
    </row>
    <row r="864" spans="2:5" ht="15.75">
      <c r="B864" s="8"/>
      <c r="C864" s="8"/>
      <c r="D864" s="8"/>
      <c r="E864" s="8"/>
    </row>
    <row r="870" ht="15.75">
      <c r="A870" s="10"/>
    </row>
    <row r="871" ht="15.75">
      <c r="A871" s="8"/>
    </row>
    <row r="875" spans="2:5" ht="15.75">
      <c r="B875" s="10"/>
      <c r="C875" s="10"/>
      <c r="D875" s="10"/>
      <c r="E875" s="10"/>
    </row>
    <row r="876" spans="2:5" ht="15.75">
      <c r="B876" s="8"/>
      <c r="C876" s="8"/>
      <c r="D876" s="8"/>
      <c r="E876" s="8"/>
    </row>
    <row r="882" ht="15.75">
      <c r="A882" s="10"/>
    </row>
    <row r="883" ht="15.75">
      <c r="A883" s="8"/>
    </row>
    <row r="887" spans="2:5" ht="15.75">
      <c r="B887" s="10"/>
      <c r="C887" s="10"/>
      <c r="D887" s="10"/>
      <c r="E887" s="10"/>
    </row>
    <row r="888" spans="2:5" ht="15.75">
      <c r="B888" s="8"/>
      <c r="C888" s="8"/>
      <c r="D888" s="8"/>
      <c r="E888" s="8"/>
    </row>
    <row r="894" ht="15.75">
      <c r="A894" s="10"/>
    </row>
    <row r="895" ht="15.75">
      <c r="A895" s="8"/>
    </row>
    <row r="899" spans="2:5" ht="15.75">
      <c r="B899" s="10"/>
      <c r="C899" s="10"/>
      <c r="D899" s="10"/>
      <c r="E899" s="10"/>
    </row>
    <row r="900" spans="2:5" ht="15.75">
      <c r="B900" s="8"/>
      <c r="C900" s="8"/>
      <c r="D900" s="8"/>
      <c r="E900" s="8"/>
    </row>
    <row r="906" ht="15.75">
      <c r="A906" s="10"/>
    </row>
    <row r="907" ht="15.75">
      <c r="A907" s="8"/>
    </row>
    <row r="911" spans="2:5" ht="15.75">
      <c r="B911" s="10"/>
      <c r="C911" s="10"/>
      <c r="D911" s="10"/>
      <c r="E911" s="10"/>
    </row>
    <row r="912" spans="2:5" ht="15.75">
      <c r="B912" s="8"/>
      <c r="C912" s="8"/>
      <c r="D912" s="8"/>
      <c r="E912" s="8"/>
    </row>
    <row r="918" ht="15.75">
      <c r="A918" s="10"/>
    </row>
    <row r="919" ht="15.75">
      <c r="A919" s="8"/>
    </row>
    <row r="923" spans="2:5" ht="15.75">
      <c r="B923" s="10"/>
      <c r="C923" s="10"/>
      <c r="D923" s="10"/>
      <c r="E923" s="10"/>
    </row>
    <row r="924" spans="2:5" ht="15.75">
      <c r="B924" s="8"/>
      <c r="C924" s="8"/>
      <c r="D924" s="8"/>
      <c r="E924" s="8"/>
    </row>
    <row r="930" ht="15.75">
      <c r="A930" s="10"/>
    </row>
    <row r="931" ht="15.75">
      <c r="A931" s="8"/>
    </row>
    <row r="935" spans="2:5" ht="15.75">
      <c r="B935" s="10"/>
      <c r="C935" s="10"/>
      <c r="D935" s="10"/>
      <c r="E935" s="10"/>
    </row>
    <row r="936" spans="2:5" ht="15.75">
      <c r="B936" s="8"/>
      <c r="C936" s="8"/>
      <c r="D936" s="8"/>
      <c r="E936" s="8"/>
    </row>
    <row r="942" ht="15.75">
      <c r="A942" s="10"/>
    </row>
    <row r="943" ht="15.75">
      <c r="A943" s="8"/>
    </row>
    <row r="946" spans="2:5" ht="15.75">
      <c r="B946" s="10"/>
      <c r="C946" s="10"/>
      <c r="D946" s="10"/>
      <c r="E946" s="10"/>
    </row>
    <row r="947" spans="2:5" ht="15.75">
      <c r="B947" s="8"/>
      <c r="C947" s="8"/>
      <c r="D947" s="8"/>
      <c r="E947" s="8"/>
    </row>
    <row r="953" ht="15.75">
      <c r="A953" s="10"/>
    </row>
    <row r="954" ht="15.75">
      <c r="A954" s="8"/>
    </row>
    <row r="957" spans="2:5" ht="15.75">
      <c r="B957" s="10"/>
      <c r="C957" s="10"/>
      <c r="D957" s="10"/>
      <c r="E957" s="10"/>
    </row>
    <row r="958" spans="2:5" ht="15.75">
      <c r="B958" s="8"/>
      <c r="C958" s="8"/>
      <c r="D958" s="8"/>
      <c r="E958" s="8"/>
    </row>
    <row r="964" ht="15.75">
      <c r="A964" s="10"/>
    </row>
    <row r="965" ht="15.75">
      <c r="A965" s="8"/>
    </row>
    <row r="968" spans="2:5" ht="15.75">
      <c r="B968" s="10"/>
      <c r="C968" s="10"/>
      <c r="D968" s="10"/>
      <c r="E968" s="10"/>
    </row>
    <row r="969" spans="2:5" ht="15.75">
      <c r="B969" s="8"/>
      <c r="C969" s="8"/>
      <c r="D969" s="8"/>
      <c r="E969" s="8"/>
    </row>
    <row r="975" ht="15.75">
      <c r="A975" s="10"/>
    </row>
    <row r="976" ht="15.75">
      <c r="A976" s="8"/>
    </row>
    <row r="980" spans="2:5" ht="15.75">
      <c r="B980" s="10"/>
      <c r="C980" s="10"/>
      <c r="D980" s="10"/>
      <c r="E980" s="10"/>
    </row>
    <row r="981" spans="2:5" ht="15.75">
      <c r="B981" s="8"/>
      <c r="C981" s="8"/>
      <c r="D981" s="8"/>
      <c r="E981" s="8"/>
    </row>
    <row r="987" ht="15.75">
      <c r="A987" s="10"/>
    </row>
    <row r="988" ht="15.75">
      <c r="A988" s="8"/>
    </row>
    <row r="992" spans="2:5" ht="15.75">
      <c r="B992" s="10"/>
      <c r="C992" s="10"/>
      <c r="D992" s="10"/>
      <c r="E992" s="10"/>
    </row>
    <row r="993" spans="2:5" ht="15.75">
      <c r="B993" s="8"/>
      <c r="C993" s="8"/>
      <c r="D993" s="8"/>
      <c r="E993" s="8"/>
    </row>
    <row r="999" ht="15.75">
      <c r="A999" s="10"/>
    </row>
    <row r="1000" ht="15.75">
      <c r="A1000" s="8"/>
    </row>
    <row r="1004" spans="2:5" ht="15.75">
      <c r="B1004" s="10"/>
      <c r="C1004" s="10"/>
      <c r="D1004" s="10"/>
      <c r="E1004" s="10"/>
    </row>
    <row r="1005" spans="2:5" ht="15.75">
      <c r="B1005" s="8"/>
      <c r="C1005" s="8"/>
      <c r="D1005" s="8"/>
      <c r="E1005" s="8"/>
    </row>
    <row r="1011" ht="15.75">
      <c r="A1011" s="10"/>
    </row>
    <row r="1012" ht="15.75">
      <c r="A1012" s="8"/>
    </row>
    <row r="1013" spans="2:5" ht="15.75">
      <c r="B1013" s="10"/>
      <c r="C1013" s="10"/>
      <c r="D1013" s="10"/>
      <c r="E1013" s="10"/>
    </row>
    <row r="1014" spans="2:5" ht="15.75">
      <c r="B1014" s="8"/>
      <c r="C1014" s="8"/>
      <c r="D1014" s="8"/>
      <c r="E1014" s="8"/>
    </row>
    <row r="1020" ht="15.75">
      <c r="A1020" s="10"/>
    </row>
    <row r="1021" ht="15.75">
      <c r="A1021" s="8"/>
    </row>
    <row r="1024" spans="2:5" ht="15.75">
      <c r="B1024" s="10"/>
      <c r="C1024" s="10"/>
      <c r="D1024" s="10"/>
      <c r="E1024" s="10"/>
    </row>
    <row r="1025" spans="2:5" ht="15.75">
      <c r="B1025" s="8"/>
      <c r="C1025" s="8"/>
      <c r="D1025" s="8"/>
      <c r="E1025" s="8"/>
    </row>
    <row r="1031" ht="15.75">
      <c r="A1031" s="10"/>
    </row>
    <row r="1032" ht="15.75">
      <c r="A1032" s="8"/>
    </row>
    <row r="1036" spans="2:5" ht="15.75">
      <c r="B1036" s="10"/>
      <c r="C1036" s="10"/>
      <c r="D1036" s="10"/>
      <c r="E1036" s="10"/>
    </row>
    <row r="1037" spans="2:5" ht="15.75">
      <c r="B1037" s="8"/>
      <c r="C1037" s="8"/>
      <c r="D1037" s="8"/>
      <c r="E1037" s="8"/>
    </row>
    <row r="1043" ht="15.75">
      <c r="A1043" s="10"/>
    </row>
    <row r="1044" ht="15.75">
      <c r="A1044" s="8"/>
    </row>
    <row r="1048" spans="2:5" ht="15.75">
      <c r="B1048" s="10"/>
      <c r="C1048" s="10"/>
      <c r="D1048" s="10"/>
      <c r="E1048" s="10"/>
    </row>
    <row r="1049" spans="2:5" ht="15.75">
      <c r="B1049" s="8"/>
      <c r="C1049" s="8"/>
      <c r="D1049" s="8"/>
      <c r="E1049" s="8"/>
    </row>
    <row r="1055" ht="15.75">
      <c r="A1055" s="10"/>
    </row>
    <row r="1056" ht="15.75">
      <c r="A1056" s="8"/>
    </row>
    <row r="1060" spans="2:5" ht="15.75">
      <c r="B1060" s="10"/>
      <c r="C1060" s="10"/>
      <c r="D1060" s="10"/>
      <c r="E1060" s="10"/>
    </row>
    <row r="1061" spans="2:5" ht="15.75">
      <c r="B1061" s="8"/>
      <c r="C1061" s="8"/>
      <c r="D1061" s="8"/>
      <c r="E1061" s="8"/>
    </row>
    <row r="1067" ht="15.75">
      <c r="A1067" s="10"/>
    </row>
    <row r="1068" ht="15.75">
      <c r="A1068" s="8"/>
    </row>
    <row r="1072" spans="2:5" ht="15.75">
      <c r="B1072" s="10"/>
      <c r="C1072" s="10"/>
      <c r="D1072" s="10"/>
      <c r="E1072" s="10"/>
    </row>
    <row r="1079" ht="15.75">
      <c r="A1079" s="10"/>
    </row>
    <row r="1084" spans="2:5" ht="15.75">
      <c r="B1084" s="10"/>
      <c r="C1084" s="10"/>
      <c r="D1084" s="10"/>
      <c r="E1084" s="10"/>
    </row>
    <row r="1091" ht="15.75">
      <c r="A1091" s="10"/>
    </row>
    <row r="1096" spans="2:5" ht="15.75">
      <c r="B1096" s="10"/>
      <c r="C1096" s="10"/>
      <c r="D1096" s="10"/>
      <c r="E1096" s="10"/>
    </row>
    <row r="1103" ht="15.75">
      <c r="A1103" s="10"/>
    </row>
    <row r="1108" spans="2:5" ht="15.75">
      <c r="B1108" s="10"/>
      <c r="C1108" s="10"/>
      <c r="D1108" s="10"/>
      <c r="E1108" s="10"/>
    </row>
    <row r="1115" ht="15.75">
      <c r="A1115" s="10"/>
    </row>
    <row r="1116" spans="2:5" ht="15.75">
      <c r="B1116" s="10"/>
      <c r="C1116" s="10"/>
      <c r="D1116" s="10"/>
      <c r="E1116" s="10"/>
    </row>
    <row r="1123" ht="15.75">
      <c r="A1123" s="10"/>
    </row>
    <row r="1128" spans="2:5" ht="15.75">
      <c r="B1128" s="10"/>
      <c r="C1128" s="10"/>
      <c r="D1128" s="10"/>
      <c r="E1128" s="10"/>
    </row>
    <row r="1135" ht="15.75">
      <c r="A1135" s="10"/>
    </row>
    <row r="1140" spans="2:5" ht="15.75">
      <c r="B1140" s="10"/>
      <c r="C1140" s="10"/>
      <c r="D1140" s="10"/>
      <c r="E1140" s="10"/>
    </row>
    <row r="1147" ht="15.75">
      <c r="A1147" s="10"/>
    </row>
    <row r="1172" spans="2:5" ht="15.75">
      <c r="B1172" s="10"/>
      <c r="C1172" s="10"/>
      <c r="D1172" s="10"/>
      <c r="E1172" s="10"/>
    </row>
    <row r="1173" spans="2:5" ht="15.75">
      <c r="B1173" s="8"/>
      <c r="C1173" s="8"/>
      <c r="D1173" s="8"/>
      <c r="E1173" s="8"/>
    </row>
    <row r="1179" ht="15.75">
      <c r="A1179" s="10"/>
    </row>
    <row r="1180" ht="15.75">
      <c r="A1180" s="8"/>
    </row>
    <row r="1184" spans="2:5" ht="15.75">
      <c r="B1184" s="10"/>
      <c r="C1184" s="10"/>
      <c r="D1184" s="10"/>
      <c r="E1184" s="10"/>
    </row>
    <row r="1185" spans="2:5" ht="15.75">
      <c r="B1185" s="8"/>
      <c r="C1185" s="8"/>
      <c r="D1185" s="8"/>
      <c r="E1185" s="8"/>
    </row>
    <row r="1191" ht="15.75">
      <c r="A1191" s="10"/>
    </row>
    <row r="1192" ht="15.75">
      <c r="A1192" s="8"/>
    </row>
    <row r="1196" spans="2:5" ht="15.75">
      <c r="B1196" s="10"/>
      <c r="C1196" s="10"/>
      <c r="D1196" s="10"/>
      <c r="E1196" s="10"/>
    </row>
    <row r="1203" ht="15.75">
      <c r="A1203" s="10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3" spans="2:5" ht="15.75">
      <c r="B1213" s="8"/>
      <c r="C1213" s="8"/>
      <c r="D1213" s="8"/>
      <c r="E1213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31" spans="2:5" ht="15.75">
      <c r="B1231" s="10"/>
      <c r="C1231" s="10"/>
      <c r="D1231" s="10"/>
      <c r="E1231" s="10"/>
    </row>
    <row r="1232" spans="2:5" ht="15.75">
      <c r="B1232" s="8"/>
      <c r="C1232" s="8"/>
      <c r="D1232" s="8"/>
      <c r="E1232" s="8"/>
    </row>
    <row r="1236" spans="2:5" ht="15.75">
      <c r="B1236" s="10"/>
      <c r="C1236" s="10"/>
      <c r="D1236" s="10"/>
      <c r="E1236" s="10"/>
    </row>
    <row r="1237" spans="2:5" ht="15.75">
      <c r="B1237" s="10"/>
      <c r="C1237" s="10"/>
      <c r="D1237" s="10"/>
      <c r="E1237" s="10"/>
    </row>
    <row r="1238" ht="15.75">
      <c r="A1238" s="10"/>
    </row>
    <row r="1239" ht="15.75">
      <c r="A1239" s="8"/>
    </row>
    <row r="1241" spans="2:5" ht="15.75">
      <c r="B1241" s="10"/>
      <c r="C1241" s="10"/>
      <c r="D1241" s="10"/>
      <c r="E1241" s="10"/>
    </row>
    <row r="1243" ht="15.75">
      <c r="A1243" s="10"/>
    </row>
    <row r="1244" ht="15.75">
      <c r="A1244" s="10"/>
    </row>
    <row r="1246" spans="2:5" ht="15.75">
      <c r="B1246" s="10"/>
      <c r="C1246" s="10"/>
      <c r="D1246" s="10"/>
      <c r="E1246" s="10"/>
    </row>
    <row r="1248" ht="15.75">
      <c r="A1248" s="10"/>
    </row>
    <row r="1253" spans="1:5" ht="15.75">
      <c r="A1253" s="10"/>
      <c r="B1253" s="10"/>
      <c r="C1253" s="10"/>
      <c r="D1253" s="10"/>
      <c r="E1253" s="10"/>
    </row>
    <row r="1258" spans="2:5" ht="15.75">
      <c r="B1258" s="10"/>
      <c r="C1258" s="10"/>
      <c r="D1258" s="10"/>
      <c r="E1258" s="10"/>
    </row>
    <row r="1260" ht="15.75">
      <c r="A1260" s="10"/>
    </row>
    <row r="1265" ht="15.75">
      <c r="A1265" s="10"/>
    </row>
    <row r="1267" spans="2:5" ht="15.75">
      <c r="B1267" s="10"/>
      <c r="C1267" s="10"/>
      <c r="D1267" s="10"/>
      <c r="E1267" s="10"/>
    </row>
    <row r="1274" spans="1:5" ht="15.75">
      <c r="A1274" s="10"/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9" spans="2:5" ht="15.75">
      <c r="B1279" s="10"/>
      <c r="C1279" s="10"/>
      <c r="D1279" s="10"/>
      <c r="E1279" s="10"/>
    </row>
    <row r="1280" spans="2:5" ht="15.75">
      <c r="B1280" s="8"/>
      <c r="C1280" s="8"/>
      <c r="D1280" s="8"/>
      <c r="E1280" s="8"/>
    </row>
    <row r="1281" ht="15.75">
      <c r="A1281" s="10"/>
    </row>
    <row r="1282" ht="15.75">
      <c r="A1282" s="8"/>
    </row>
    <row r="1284" spans="2:5" ht="15.75">
      <c r="B1284" s="10"/>
      <c r="C1284" s="10"/>
      <c r="D1284" s="10"/>
      <c r="E1284" s="10"/>
    </row>
    <row r="1285" spans="2:5" ht="15.75">
      <c r="B1285" s="8"/>
      <c r="C1285" s="8"/>
      <c r="D1285" s="8"/>
      <c r="E1285" s="8"/>
    </row>
    <row r="1286" ht="15.75">
      <c r="A1286" s="10"/>
    </row>
    <row r="1287" ht="15.75">
      <c r="A1287" s="8"/>
    </row>
    <row r="1289" spans="2:5" ht="15.75">
      <c r="B1289" s="10"/>
      <c r="C1289" s="10"/>
      <c r="D1289" s="10"/>
      <c r="E1289" s="10"/>
    </row>
    <row r="1291" ht="15.75">
      <c r="A1291" s="10"/>
    </row>
    <row r="1292" ht="15.75">
      <c r="A1292" s="8"/>
    </row>
    <row r="1296" ht="15.75">
      <c r="A1296" s="10"/>
    </row>
    <row r="1344" spans="2:5" ht="15.75">
      <c r="B1344" s="8"/>
      <c r="C1344" s="8"/>
      <c r="D1344" s="8"/>
      <c r="E1344" s="8"/>
    </row>
    <row r="1351" ht="15.75">
      <c r="A1351" s="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spans="1:5" ht="15.75">
      <c r="A1434" s="118"/>
      <c r="B1434" s="118"/>
      <c r="C1434" s="118"/>
      <c r="D1434" s="118"/>
      <c r="E1434" s="118"/>
    </row>
    <row r="1435" ht="15.75">
      <c r="A1435" s="11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38" ht="15.75">
      <c r="A1438" s="118"/>
    </row>
    <row r="1439" spans="1:5" ht="15.75">
      <c r="A1439" s="118"/>
      <c r="B1439" s="8"/>
      <c r="C1439" s="8"/>
      <c r="D1439" s="8"/>
      <c r="E1439" s="8"/>
    </row>
    <row r="1440" ht="15.75">
      <c r="A1440" s="118"/>
    </row>
    <row r="1441" spans="1:5" ht="15.75">
      <c r="A1441" s="118"/>
      <c r="B1441" s="8"/>
      <c r="C1441" s="8"/>
      <c r="D1441" s="8"/>
      <c r="E1441" s="8"/>
    </row>
    <row r="1444" ht="15.75">
      <c r="A1444" s="8"/>
    </row>
    <row r="1446" ht="15.75">
      <c r="A1446" s="8"/>
    </row>
    <row r="1448" ht="15.75">
      <c r="A1448" s="8"/>
    </row>
  </sheetData>
  <sheetProtection/>
  <mergeCells count="3">
    <mergeCell ref="A8:F8"/>
    <mergeCell ref="A9:F9"/>
    <mergeCell ref="C4:D4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2014-12-20T06:35:50Z</cp:lastPrinted>
  <dcterms:created xsi:type="dcterms:W3CDTF">1996-10-14T23:33:28Z</dcterms:created>
  <dcterms:modified xsi:type="dcterms:W3CDTF">2014-12-20T08:52:15Z</dcterms:modified>
  <cp:category/>
  <cp:version/>
  <cp:contentType/>
  <cp:contentStatus/>
</cp:coreProperties>
</file>