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45621"/>
</workbook>
</file>

<file path=xl/calcChain.xml><?xml version="1.0" encoding="utf-8"?>
<calcChain xmlns="http://schemas.openxmlformats.org/spreadsheetml/2006/main">
  <c r="F14" i="12" l="1"/>
  <c r="G14" i="12"/>
  <c r="F13" i="12"/>
  <c r="F84" i="12"/>
  <c r="F86" i="12"/>
  <c r="G13" i="12" l="1"/>
  <c r="G69" i="12"/>
  <c r="H69" i="12"/>
  <c r="F69" i="12"/>
  <c r="F76" i="12"/>
  <c r="F64" i="12"/>
  <c r="F18" i="12"/>
  <c r="F88" i="12" l="1"/>
  <c r="F87" i="12" s="1"/>
  <c r="G103" i="12"/>
  <c r="H103" i="12"/>
  <c r="F103" i="12"/>
  <c r="F65" i="12"/>
  <c r="F61" i="12"/>
  <c r="F59" i="12"/>
  <c r="F54" i="12"/>
  <c r="H65" i="12" l="1"/>
  <c r="G65" i="12"/>
  <c r="H54" i="12"/>
  <c r="G54" i="12"/>
  <c r="F53" i="12"/>
  <c r="F40" i="12"/>
  <c r="F39" i="12" s="1"/>
  <c r="G18" i="12"/>
  <c r="H18" i="12"/>
  <c r="H76" i="12" l="1"/>
  <c r="G76" i="12"/>
  <c r="H88" i="12" l="1"/>
  <c r="G88" i="12"/>
  <c r="H51" i="12" l="1"/>
  <c r="G51" i="12"/>
  <c r="F51" i="12"/>
  <c r="H40" i="12" l="1"/>
  <c r="G40" i="12"/>
  <c r="H87" i="12" l="1"/>
  <c r="H102" i="12"/>
  <c r="H101" i="12" s="1"/>
  <c r="H82" i="12"/>
  <c r="H81" i="12" s="1"/>
  <c r="H80" i="12" s="1"/>
  <c r="H75" i="12"/>
  <c r="H64" i="12"/>
  <c r="H14" i="12" s="1"/>
  <c r="H13" i="12" s="1"/>
  <c r="H61" i="12"/>
  <c r="H59" i="12"/>
  <c r="H53" i="12" s="1"/>
  <c r="H48" i="12"/>
  <c r="H47" i="12" s="1"/>
  <c r="H44" i="12"/>
  <c r="H43" i="12" s="1"/>
  <c r="H42" i="12" s="1"/>
  <c r="H39" i="12"/>
  <c r="H16" i="12"/>
  <c r="G87" i="12"/>
  <c r="G86" i="12" s="1"/>
  <c r="G102" i="12"/>
  <c r="G101" i="12" s="1"/>
  <c r="G82" i="12"/>
  <c r="G81" i="12" s="1"/>
  <c r="G80" i="12" s="1"/>
  <c r="G75" i="12"/>
  <c r="G61" i="12"/>
  <c r="G59" i="12"/>
  <c r="G53" i="12" s="1"/>
  <c r="G48" i="12"/>
  <c r="G47" i="12" s="1"/>
  <c r="G44" i="12"/>
  <c r="G43" i="12" s="1"/>
  <c r="G42" i="12" s="1"/>
  <c r="G39" i="12"/>
  <c r="G16" i="12"/>
  <c r="H86" i="12" l="1"/>
  <c r="G15" i="12"/>
  <c r="H15" i="12"/>
  <c r="G64" i="12"/>
  <c r="H84" i="12" l="1"/>
  <c r="F44" i="12"/>
  <c r="F43" i="12" s="1"/>
  <c r="F42" i="12" s="1"/>
  <c r="G84" i="12" l="1"/>
  <c r="F16" i="12"/>
  <c r="F15" i="12" s="1"/>
  <c r="F75" i="12" l="1"/>
  <c r="F82" i="12" l="1"/>
  <c r="F81" i="12" s="1"/>
  <c r="F80" i="12" s="1"/>
  <c r="F48" i="12" l="1"/>
  <c r="F47" i="12" l="1"/>
  <c r="F102" i="12" l="1"/>
  <c r="F101" i="12"/>
</calcChain>
</file>

<file path=xl/sharedStrings.xml><?xml version="1.0" encoding="utf-8"?>
<sst xmlns="http://schemas.openxmlformats.org/spreadsheetml/2006/main" count="480" uniqueCount="167">
  <si>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</si>
  <si>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</si>
  <si>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</si>
  <si>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</si>
  <si>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</si>
  <si>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</si>
  <si>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</si>
  <si>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</si>
  <si>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</si>
  <si>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</si>
  <si>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</si>
  <si>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</si>
  <si>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</si>
  <si>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</si>
  <si>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</si>
  <si>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</si>
  <si>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</si>
  <si>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</si>
  <si>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</si>
  <si>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</si>
  <si>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</si>
  <si>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</si>
  <si>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</si>
  <si>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</si>
  <si>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</si>
  <si>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</si>
  <si>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</si>
  <si>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</si>
  <si>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</si>
  <si>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</si>
  <si>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</si>
  <si>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</si>
  <si>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</si>
  <si>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</si>
  <si>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</si>
  <si>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</si>
  <si>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</si>
  <si>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</si>
  <si>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</si>
  <si>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</si>
  <si>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</si>
  <si>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</si>
  <si>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</si>
  <si>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</si>
  <si>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</si>
  <si>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</si>
  <si>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</si>
  <si>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</si>
  <si>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</si>
  <si>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</si>
  <si>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</si>
  <si>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</si>
  <si>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</si>
  <si>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</si>
  <si>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</si>
  <si>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</si>
  <si>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</si>
  <si>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</si>
  <si>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</si>
  <si>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</si>
  <si>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</si>
  <si>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</si>
  <si>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</si>
  <si>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</si>
  <si>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</si>
  <si>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</si>
  <si>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</si>
  <si>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</si>
  <si>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</si>
  <si>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</si>
  <si>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</si>
  <si>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</si>
  <si>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</si>
  <si>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</si>
  <si>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</si>
  <si>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</si>
  <si>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</si>
  <si>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</si>
  <si>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</si>
  <si>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</si>
  <si>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</si>
  <si>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</si>
  <si>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</si>
  <si>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</si>
  <si>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</si>
  <si>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</si>
  <si>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</si>
  <si>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</si>
  <si>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</si>
  <si>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</si>
  <si>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</si>
  <si>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</si>
  <si>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</si>
  <si>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</si>
  <si>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</si>
  <si>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</si>
  <si>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</si>
  <si>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</si>
  <si>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</si>
  <si>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</si>
  <si>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</si>
  <si>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</si>
  <si>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</si>
  <si>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</si>
  <si>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</si>
  <si>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</si>
  <si>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</si>
  <si>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</si>
  <si>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</si>
  <si>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</si>
  <si>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</si>
  <si>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</si>
  <si>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</si>
  <si>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</si>
  <si>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</si>
  <si>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71311S0880</t>
  </si>
  <si>
    <t>242</t>
  </si>
  <si>
    <t>71311S0140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</si>
  <si>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</si>
  <si>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</si>
  <si>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</si>
  <si>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</si>
  <si>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</si>
  <si>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</si>
  <si>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</si>
  <si>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</si>
  <si>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</si>
  <si>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</si>
  <si>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</si>
  <si>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</si>
  <si>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</si>
  <si>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</si>
  <si>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</si>
  <si>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</si>
  <si>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</si>
  <si>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</si>
  <si>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</si>
  <si>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>Взносы по обязательному страхованию на выплаты по оплате труда работникам учреждений</t>
  </si>
  <si>
    <t>8</t>
  </si>
  <si>
    <t>9</t>
  </si>
  <si>
    <t>Прочие выплаты</t>
  </si>
  <si>
    <t>Комплексные меры по профилактике и безопасности несовершеннолетних</t>
  </si>
  <si>
    <t>7141115340</t>
  </si>
  <si>
    <t>7141100000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</si>
  <si>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</si>
  <si>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</si>
  <si>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</si>
  <si>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</si>
  <si>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</si>
  <si>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</si>
  <si>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7111115510</t>
  </si>
  <si>
    <t>7111119100</t>
  </si>
  <si>
    <t>71311S4660</t>
  </si>
  <si>
    <t>Мероприятия по реализации областного закона от 15 января 2018 года №3-оз "</t>
  </si>
  <si>
    <t>7151118660</t>
  </si>
  <si>
    <t>Строительство и содержание автомобильных дорог и инженерных сооружений на них. (в рамках мероприятий 95-ОЗ)</t>
  </si>
  <si>
    <t>7151115340</t>
  </si>
  <si>
    <t>Очередной 2019 год</t>
  </si>
  <si>
    <t>Прогнозируемый                   2020 год</t>
  </si>
  <si>
    <t>Прогнозируемый                2021 год</t>
  </si>
  <si>
    <t>6180071340</t>
  </si>
  <si>
    <t>7121115690</t>
  </si>
  <si>
    <t>7121115100</t>
  </si>
  <si>
    <t>Мероприятия в области благоустройства в рамках подпрограммы "Комфортная среда"</t>
  </si>
  <si>
    <t>7161118930</t>
  </si>
  <si>
    <t xml:space="preserve">Ведомственная структура расходов бюджета Пудомягского сельского поселения на 2019 год и плановый период 2020-2021 годов.                                                    </t>
  </si>
  <si>
    <t>от 15.11.2018 г. №235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</si>
</sst>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6"/>
  <sheetViews>
    <sheetView tabSelected="1" workbookViewId="0">
      <selection activeCell="A6" sqref="A6:H8"/>
    </sheetView>
  </sheetViews>
  <sheetFormatPr defaultColWidth="8.88671875" defaultRowHeight="13.2" x14ac:dyDescent="0.25"/>
  <cols>
    <col min="1" max="1" width="40.5546875" customWidth="1"/>
    <col min="2" max="2" width="4.77734375" customWidth="1"/>
    <col min="3" max="3" width="5.5546875" customWidth="1"/>
    <col min="4" max="4" width="9.6640625" customWidth="1"/>
    <col min="5" max="5" width="4.6640625" customWidth="1"/>
    <col min="6" max="6" width="9.77734375" customWidth="1"/>
    <col min="7" max="7" width="13.33203125" customWidth="1"/>
    <col min="8" max="8" width="16.21875" customWidth="1"/>
    <col min="9" max="33" width="15.6640625" customWidth="1"/>
  </cols>
  <sheetData>
    <row r="2" spans="1:8" x14ac:dyDescent="0.25">
      <c r="D2" s="8" t="s">
        <v>80</v>
      </c>
    </row>
    <row r="3" spans="1:8" x14ac:dyDescent="0.25">
      <c r="D3" t="s">
        <v>73</v>
      </c>
    </row>
    <row r="4" spans="1:8" x14ac:dyDescent="0.25">
      <c r="A4" s="12"/>
      <c r="D4" t="s">
        <v>74</v>
      </c>
    </row>
    <row r="5" spans="1:8" ht="11.25" customHeight="1" x14ac:dyDescent="0.25">
      <c r="A5" s="13"/>
      <c r="B5" s="2"/>
      <c r="C5" s="2"/>
      <c r="D5" s="14" t="s">
        <v>166</v>
      </c>
      <c r="E5" s="2"/>
      <c r="F5" s="14"/>
    </row>
    <row r="6" spans="1:8" x14ac:dyDescent="0.25">
      <c r="A6" s="62" t="s">
        <v>165</v>
      </c>
      <c r="B6" s="62"/>
      <c r="C6" s="62"/>
      <c r="D6" s="62"/>
      <c r="E6" s="62"/>
      <c r="F6" s="62"/>
      <c r="G6" s="62"/>
      <c r="H6" s="62"/>
    </row>
    <row r="7" spans="1:8" ht="15.75" customHeight="1" x14ac:dyDescent="0.25">
      <c r="A7" s="62"/>
      <c r="B7" s="62"/>
      <c r="C7" s="62"/>
      <c r="D7" s="62"/>
      <c r="E7" s="62"/>
      <c r="F7" s="62"/>
      <c r="G7" s="62"/>
      <c r="H7" s="62"/>
    </row>
    <row r="8" spans="1:8" ht="15.75" customHeight="1" x14ac:dyDescent="0.25">
      <c r="A8" s="62"/>
      <c r="B8" s="62"/>
      <c r="C8" s="62"/>
      <c r="D8" s="62"/>
      <c r="E8" s="62"/>
      <c r="F8" s="62"/>
      <c r="G8" s="62"/>
      <c r="H8" s="62"/>
    </row>
    <row r="9" spans="1:8" ht="13.5" customHeight="1" x14ac:dyDescent="0.25">
      <c r="A9" s="29"/>
      <c r="B9" s="7"/>
      <c r="C9" s="8"/>
      <c r="D9" s="8"/>
      <c r="E9" s="8"/>
      <c r="F9" s="29" t="s">
        <v>11</v>
      </c>
    </row>
    <row r="10" spans="1:8" ht="12.75" customHeight="1" x14ac:dyDescent="0.25">
      <c r="A10" s="58" t="s">
        <v>12</v>
      </c>
      <c r="B10" s="60" t="s">
        <v>6</v>
      </c>
      <c r="C10" s="61"/>
      <c r="D10" s="61"/>
      <c r="E10" s="61"/>
      <c r="F10" s="58" t="s">
        <v>157</v>
      </c>
      <c r="G10" s="58" t="s">
        <v>158</v>
      </c>
      <c r="H10" s="58" t="s">
        <v>159</v>
      </c>
    </row>
    <row r="11" spans="1:8" ht="18.600000000000001" customHeight="1" x14ac:dyDescent="0.25">
      <c r="A11" s="59"/>
      <c r="B11" s="33" t="s">
        <v>7</v>
      </c>
      <c r="C11" s="33" t="s">
        <v>10</v>
      </c>
      <c r="D11" s="33" t="s">
        <v>9</v>
      </c>
      <c r="E11" s="33" t="s">
        <v>8</v>
      </c>
      <c r="F11" s="59"/>
      <c r="G11" s="59"/>
      <c r="H11" s="59"/>
    </row>
    <row r="12" spans="1:8" x14ac:dyDescent="0.25">
      <c r="A12" s="34" t="s">
        <v>0</v>
      </c>
      <c r="B12" s="34" t="s">
        <v>1</v>
      </c>
      <c r="C12" s="34" t="s">
        <v>2</v>
      </c>
      <c r="D12" s="34" t="s">
        <v>5</v>
      </c>
      <c r="E12" s="34" t="s">
        <v>3</v>
      </c>
      <c r="F12" s="34" t="s">
        <v>4</v>
      </c>
      <c r="G12" s="34" t="s">
        <v>138</v>
      </c>
      <c r="H12" s="34" t="s">
        <v>139</v>
      </c>
    </row>
    <row r="13" spans="1:8" x14ac:dyDescent="0.25">
      <c r="A13" s="34" t="s">
        <v>72</v>
      </c>
      <c r="B13" s="34"/>
      <c r="C13" s="34"/>
      <c r="D13" s="34"/>
      <c r="E13" s="34"/>
      <c r="F13" s="55">
        <f>F14+F86</f>
        <v>36481.39</v>
      </c>
      <c r="G13" s="55">
        <f>G14+G86</f>
        <v>37187.601999999999</v>
      </c>
      <c r="H13" s="55">
        <f>H14+H86</f>
        <v>37368.42</v>
      </c>
    </row>
    <row r="14" spans="1:8" ht="48" x14ac:dyDescent="0.25">
      <c r="A14" s="20" t="s">
        <v>78</v>
      </c>
      <c r="B14" s="9" t="s">
        <v>14</v>
      </c>
      <c r="C14" s="9" t="s">
        <v>13</v>
      </c>
      <c r="D14" s="9" t="s">
        <v>13</v>
      </c>
      <c r="E14" s="9" t="s">
        <v>13</v>
      </c>
      <c r="F14" s="30">
        <f>+F15+F47+F53+F64+F75+F80+F42</f>
        <v>29066.37</v>
      </c>
      <c r="G14" s="30">
        <f t="shared" ref="G14:H14" si="0">+G15+G47+G53+G64+G75+G80+G42</f>
        <v>29544.722000000002</v>
      </c>
      <c r="H14" s="30">
        <f t="shared" si="0"/>
        <v>29532.27</v>
      </c>
    </row>
    <row r="15" spans="1:8" x14ac:dyDescent="0.25">
      <c r="A15" s="10" t="s">
        <v>16</v>
      </c>
      <c r="B15" s="9" t="s">
        <v>14</v>
      </c>
      <c r="C15" s="9" t="s">
        <v>15</v>
      </c>
      <c r="D15" s="9" t="s">
        <v>13</v>
      </c>
      <c r="E15" s="9" t="s">
        <v>13</v>
      </c>
      <c r="F15" s="11">
        <f>+F16+F18+F36+F39</f>
        <v>13855.750000000002</v>
      </c>
      <c r="G15" s="11">
        <f>+G16+G18+G36+G39</f>
        <v>14337.01</v>
      </c>
      <c r="H15" s="11">
        <f>+H16+H18+H36+H39</f>
        <v>14277.66</v>
      </c>
    </row>
    <row r="16" spans="1:8" ht="40.799999999999997" x14ac:dyDescent="0.25">
      <c r="A16" s="10" t="s">
        <v>18</v>
      </c>
      <c r="B16" s="9" t="s">
        <v>14</v>
      </c>
      <c r="C16" s="9" t="s">
        <v>17</v>
      </c>
      <c r="D16" s="9" t="s">
        <v>101</v>
      </c>
      <c r="E16" s="9" t="s">
        <v>13</v>
      </c>
      <c r="F16" s="11">
        <f>+F17</f>
        <v>300</v>
      </c>
      <c r="G16" s="11">
        <f>+G17</f>
        <v>300</v>
      </c>
      <c r="H16" s="11">
        <f>+H17</f>
        <v>300</v>
      </c>
    </row>
    <row r="17" spans="1:8" ht="40.799999999999997" x14ac:dyDescent="0.25">
      <c r="A17" s="4" t="s">
        <v>20</v>
      </c>
      <c r="B17" s="1" t="s">
        <v>14</v>
      </c>
      <c r="C17" s="1" t="s">
        <v>17</v>
      </c>
      <c r="D17" s="1" t="s">
        <v>102</v>
      </c>
      <c r="E17" s="1" t="s">
        <v>19</v>
      </c>
      <c r="F17" s="6">
        <v>300</v>
      </c>
      <c r="G17" s="6">
        <v>300</v>
      </c>
      <c r="H17" s="6">
        <v>300</v>
      </c>
    </row>
    <row r="18" spans="1:8" ht="40.799999999999997" x14ac:dyDescent="0.25">
      <c r="A18" s="35" t="s">
        <v>22</v>
      </c>
      <c r="B18" s="36" t="s">
        <v>14</v>
      </c>
      <c r="C18" s="36" t="s">
        <v>21</v>
      </c>
      <c r="D18" s="36" t="s">
        <v>101</v>
      </c>
      <c r="E18" s="36" t="s">
        <v>13</v>
      </c>
      <c r="F18" s="37">
        <f>SUM(F19:F35)</f>
        <v>13090.150000000001</v>
      </c>
      <c r="G18" s="37">
        <f t="shared" ref="G18:H18" si="1">SUM(G19:G35)</f>
        <v>13571.41</v>
      </c>
      <c r="H18" s="37">
        <f t="shared" si="1"/>
        <v>13512.06</v>
      </c>
    </row>
    <row r="19" spans="1:8" ht="20.399999999999999" x14ac:dyDescent="0.25">
      <c r="A19" s="17" t="s">
        <v>110</v>
      </c>
      <c r="B19" s="15" t="s">
        <v>14</v>
      </c>
      <c r="C19" s="15" t="s">
        <v>21</v>
      </c>
      <c r="D19" s="15" t="s">
        <v>100</v>
      </c>
      <c r="E19" s="15" t="s">
        <v>23</v>
      </c>
      <c r="F19" s="18">
        <v>6073.6</v>
      </c>
      <c r="G19" s="18">
        <v>6316.54</v>
      </c>
      <c r="H19" s="18">
        <v>6569.2</v>
      </c>
    </row>
    <row r="20" spans="1:8" ht="36" customHeight="1" x14ac:dyDescent="0.25">
      <c r="A20" s="17" t="s">
        <v>109</v>
      </c>
      <c r="B20" s="15" t="s">
        <v>14</v>
      </c>
      <c r="C20" s="15" t="s">
        <v>21</v>
      </c>
      <c r="D20" s="15" t="s">
        <v>100</v>
      </c>
      <c r="E20" s="15" t="s">
        <v>112</v>
      </c>
      <c r="F20" s="18">
        <v>1835</v>
      </c>
      <c r="G20" s="18">
        <v>1907.59</v>
      </c>
      <c r="H20" s="18">
        <v>1983.9</v>
      </c>
    </row>
    <row r="21" spans="1:8" ht="20.399999999999999" x14ac:dyDescent="0.25">
      <c r="A21" s="17" t="s">
        <v>110</v>
      </c>
      <c r="B21" s="15" t="s">
        <v>14</v>
      </c>
      <c r="C21" s="15" t="s">
        <v>21</v>
      </c>
      <c r="D21" s="15" t="s">
        <v>103</v>
      </c>
      <c r="E21" s="15" t="s">
        <v>23</v>
      </c>
      <c r="F21" s="18">
        <v>1248</v>
      </c>
      <c r="G21" s="18">
        <v>1297.92</v>
      </c>
      <c r="H21" s="18">
        <v>1349.84</v>
      </c>
    </row>
    <row r="22" spans="1:8" ht="30.6" x14ac:dyDescent="0.25">
      <c r="A22" s="17" t="s">
        <v>109</v>
      </c>
      <c r="B22" s="15" t="s">
        <v>14</v>
      </c>
      <c r="C22" s="15" t="s">
        <v>21</v>
      </c>
      <c r="D22" s="15" t="s">
        <v>103</v>
      </c>
      <c r="E22" s="15" t="s">
        <v>112</v>
      </c>
      <c r="F22" s="18">
        <v>377</v>
      </c>
      <c r="G22" s="18">
        <v>391.97</v>
      </c>
      <c r="H22" s="18">
        <v>407.65</v>
      </c>
    </row>
    <row r="23" spans="1:8" ht="20.399999999999999" x14ac:dyDescent="0.25">
      <c r="A23" s="17" t="s">
        <v>110</v>
      </c>
      <c r="B23" s="15" t="s">
        <v>14</v>
      </c>
      <c r="C23" s="15" t="s">
        <v>21</v>
      </c>
      <c r="D23" s="15" t="s">
        <v>113</v>
      </c>
      <c r="E23" s="15" t="s">
        <v>23</v>
      </c>
      <c r="F23" s="25">
        <v>402.92</v>
      </c>
      <c r="G23" s="25">
        <v>402.92</v>
      </c>
      <c r="H23" s="25">
        <v>0</v>
      </c>
    </row>
    <row r="24" spans="1:8" ht="30.6" x14ac:dyDescent="0.25">
      <c r="A24" s="17" t="s">
        <v>114</v>
      </c>
      <c r="B24" s="15" t="s">
        <v>14</v>
      </c>
      <c r="C24" s="15" t="s">
        <v>21</v>
      </c>
      <c r="D24" s="15" t="s">
        <v>113</v>
      </c>
      <c r="E24" s="15" t="s">
        <v>112</v>
      </c>
      <c r="F24" s="25">
        <v>121.68</v>
      </c>
      <c r="G24" s="25">
        <v>121.68</v>
      </c>
      <c r="H24" s="25">
        <v>0</v>
      </c>
    </row>
    <row r="25" spans="1:8" ht="20.399999999999999" x14ac:dyDescent="0.25">
      <c r="A25" s="17" t="s">
        <v>25</v>
      </c>
      <c r="B25" s="15" t="s">
        <v>14</v>
      </c>
      <c r="C25" s="15" t="s">
        <v>21</v>
      </c>
      <c r="D25" s="15" t="s">
        <v>160</v>
      </c>
      <c r="E25" s="15" t="s">
        <v>24</v>
      </c>
      <c r="F25" s="16">
        <v>36.18</v>
      </c>
      <c r="G25" s="16">
        <v>36.18</v>
      </c>
      <c r="H25" s="16"/>
    </row>
    <row r="26" spans="1:8" ht="20.399999999999999" x14ac:dyDescent="0.25">
      <c r="A26" s="17" t="s">
        <v>110</v>
      </c>
      <c r="B26" s="15" t="s">
        <v>14</v>
      </c>
      <c r="C26" s="15" t="s">
        <v>21</v>
      </c>
      <c r="D26" s="15" t="s">
        <v>104</v>
      </c>
      <c r="E26" s="15" t="s">
        <v>23</v>
      </c>
      <c r="F26" s="26">
        <v>707.2</v>
      </c>
      <c r="G26" s="26">
        <v>735.49</v>
      </c>
      <c r="H26" s="26">
        <v>764.91</v>
      </c>
    </row>
    <row r="27" spans="1:8" ht="30.6" x14ac:dyDescent="0.25">
      <c r="A27" s="17" t="s">
        <v>109</v>
      </c>
      <c r="B27" s="15" t="s">
        <v>14</v>
      </c>
      <c r="C27" s="15" t="s">
        <v>21</v>
      </c>
      <c r="D27" s="15" t="s">
        <v>104</v>
      </c>
      <c r="E27" s="15" t="s">
        <v>112</v>
      </c>
      <c r="F27" s="26">
        <v>213.57</v>
      </c>
      <c r="G27" s="26">
        <v>222.12</v>
      </c>
      <c r="H27" s="26">
        <v>231</v>
      </c>
    </row>
    <row r="28" spans="1:8" ht="30.6" x14ac:dyDescent="0.25">
      <c r="A28" s="17" t="s">
        <v>147</v>
      </c>
      <c r="B28" s="15" t="s">
        <v>14</v>
      </c>
      <c r="C28" s="15" t="s">
        <v>21</v>
      </c>
      <c r="D28" s="15" t="s">
        <v>104</v>
      </c>
      <c r="E28" s="15" t="s">
        <v>144</v>
      </c>
      <c r="F28" s="26">
        <v>15</v>
      </c>
      <c r="G28" s="26">
        <v>15</v>
      </c>
      <c r="H28" s="26">
        <v>15</v>
      </c>
    </row>
    <row r="29" spans="1:8" ht="20.399999999999999" x14ac:dyDescent="0.25">
      <c r="A29" s="17" t="s">
        <v>25</v>
      </c>
      <c r="B29" s="15" t="s">
        <v>14</v>
      </c>
      <c r="C29" s="15" t="s">
        <v>21</v>
      </c>
      <c r="D29" s="15" t="s">
        <v>104</v>
      </c>
      <c r="E29" s="15" t="s">
        <v>24</v>
      </c>
      <c r="F29" s="18">
        <v>1600</v>
      </c>
      <c r="G29" s="18">
        <v>1664</v>
      </c>
      <c r="H29" s="18">
        <v>1730.56</v>
      </c>
    </row>
    <row r="30" spans="1:8" ht="20.399999999999999" x14ac:dyDescent="0.25">
      <c r="A30" s="17" t="s">
        <v>118</v>
      </c>
      <c r="B30" s="15" t="s">
        <v>14</v>
      </c>
      <c r="C30" s="15" t="s">
        <v>21</v>
      </c>
      <c r="D30" s="15" t="s">
        <v>104</v>
      </c>
      <c r="E30" s="27" t="s">
        <v>116</v>
      </c>
      <c r="F30" s="25">
        <v>100</v>
      </c>
      <c r="G30" s="25">
        <v>100</v>
      </c>
      <c r="H30" s="25">
        <v>100</v>
      </c>
    </row>
    <row r="31" spans="1:8" x14ac:dyDescent="0.25">
      <c r="A31" s="17" t="s">
        <v>146</v>
      </c>
      <c r="B31" s="15" t="s">
        <v>14</v>
      </c>
      <c r="C31" s="15" t="s">
        <v>21</v>
      </c>
      <c r="D31" s="15" t="s">
        <v>104</v>
      </c>
      <c r="E31" s="27" t="s">
        <v>145</v>
      </c>
      <c r="F31" s="25">
        <v>50</v>
      </c>
      <c r="G31" s="25">
        <v>50</v>
      </c>
      <c r="H31" s="25">
        <v>50</v>
      </c>
    </row>
    <row r="32" spans="1:8" x14ac:dyDescent="0.25">
      <c r="A32" s="17" t="s">
        <v>119</v>
      </c>
      <c r="B32" s="15" t="s">
        <v>14</v>
      </c>
      <c r="C32" s="15" t="s">
        <v>21</v>
      </c>
      <c r="D32" s="15" t="s">
        <v>104</v>
      </c>
      <c r="E32" s="27" t="s">
        <v>120</v>
      </c>
      <c r="F32" s="25">
        <v>100</v>
      </c>
      <c r="G32" s="25">
        <v>100</v>
      </c>
      <c r="H32" s="25">
        <v>100</v>
      </c>
    </row>
    <row r="33" spans="1:8" x14ac:dyDescent="0.25">
      <c r="A33" s="17" t="s">
        <v>121</v>
      </c>
      <c r="B33" s="15" t="s">
        <v>14</v>
      </c>
      <c r="C33" s="15" t="s">
        <v>21</v>
      </c>
      <c r="D33" s="15" t="s">
        <v>104</v>
      </c>
      <c r="E33" s="27" t="s">
        <v>122</v>
      </c>
      <c r="F33" s="25">
        <v>100</v>
      </c>
      <c r="G33" s="25">
        <v>100</v>
      </c>
      <c r="H33" s="25">
        <v>100</v>
      </c>
    </row>
    <row r="34" spans="1:8" ht="20.399999999999999" x14ac:dyDescent="0.25">
      <c r="A34" s="17" t="s">
        <v>25</v>
      </c>
      <c r="B34" s="27" t="s">
        <v>14</v>
      </c>
      <c r="C34" s="27" t="s">
        <v>21</v>
      </c>
      <c r="D34" s="27" t="s">
        <v>148</v>
      </c>
      <c r="E34" s="27" t="s">
        <v>24</v>
      </c>
      <c r="F34" s="25">
        <v>50</v>
      </c>
      <c r="G34" s="25">
        <v>50</v>
      </c>
      <c r="H34" s="25">
        <v>50</v>
      </c>
    </row>
    <row r="35" spans="1:8" ht="20.399999999999999" x14ac:dyDescent="0.25">
      <c r="A35" s="17" t="s">
        <v>25</v>
      </c>
      <c r="B35" s="27" t="s">
        <v>14</v>
      </c>
      <c r="C35" s="27" t="s">
        <v>21</v>
      </c>
      <c r="D35" s="27" t="s">
        <v>149</v>
      </c>
      <c r="E35" s="27" t="s">
        <v>24</v>
      </c>
      <c r="F35" s="25">
        <v>60</v>
      </c>
      <c r="G35" s="25">
        <v>60</v>
      </c>
      <c r="H35" s="25">
        <v>60</v>
      </c>
    </row>
    <row r="36" spans="1:8" x14ac:dyDescent="0.25">
      <c r="A36" s="22" t="s">
        <v>28</v>
      </c>
      <c r="B36" s="23" t="s">
        <v>14</v>
      </c>
      <c r="C36" s="23" t="s">
        <v>27</v>
      </c>
      <c r="D36" s="23" t="s">
        <v>13</v>
      </c>
      <c r="E36" s="23" t="s">
        <v>13</v>
      </c>
      <c r="F36" s="24">
        <v>65.599999999999994</v>
      </c>
      <c r="G36" s="24">
        <v>65.599999999999994</v>
      </c>
      <c r="H36" s="24">
        <v>65.599999999999994</v>
      </c>
    </row>
    <row r="37" spans="1:8" x14ac:dyDescent="0.25">
      <c r="A37" s="10" t="s">
        <v>26</v>
      </c>
      <c r="B37" s="9" t="s">
        <v>14</v>
      </c>
      <c r="C37" s="9" t="s">
        <v>27</v>
      </c>
      <c r="D37" s="9" t="s">
        <v>105</v>
      </c>
      <c r="E37" s="9" t="s">
        <v>13</v>
      </c>
      <c r="F37" s="11">
        <v>65.599999999999994</v>
      </c>
      <c r="G37" s="11">
        <v>65.599999999999994</v>
      </c>
      <c r="H37" s="11">
        <v>65.599999999999994</v>
      </c>
    </row>
    <row r="38" spans="1:8" x14ac:dyDescent="0.25">
      <c r="A38" s="4" t="s">
        <v>30</v>
      </c>
      <c r="B38" s="1" t="s">
        <v>14</v>
      </c>
      <c r="C38" s="1" t="s">
        <v>27</v>
      </c>
      <c r="D38" s="1" t="s">
        <v>106</v>
      </c>
      <c r="E38" s="1" t="s">
        <v>29</v>
      </c>
      <c r="F38" s="6">
        <v>65.599999999999994</v>
      </c>
      <c r="G38" s="6">
        <v>65.599999999999994</v>
      </c>
      <c r="H38" s="6">
        <v>65.599999999999994</v>
      </c>
    </row>
    <row r="39" spans="1:8" x14ac:dyDescent="0.25">
      <c r="A39" s="10" t="s">
        <v>32</v>
      </c>
      <c r="B39" s="9" t="s">
        <v>14</v>
      </c>
      <c r="C39" s="9" t="s">
        <v>31</v>
      </c>
      <c r="D39" s="9" t="s">
        <v>13</v>
      </c>
      <c r="E39" s="9" t="s">
        <v>13</v>
      </c>
      <c r="F39" s="11">
        <f>+F40</f>
        <v>400</v>
      </c>
      <c r="G39" s="11">
        <f>+G40</f>
        <v>400</v>
      </c>
      <c r="H39" s="11">
        <f>+H40</f>
        <v>400</v>
      </c>
    </row>
    <row r="40" spans="1:8" x14ac:dyDescent="0.25">
      <c r="A40" s="35" t="s">
        <v>26</v>
      </c>
      <c r="B40" s="36" t="s">
        <v>14</v>
      </c>
      <c r="C40" s="36" t="s">
        <v>31</v>
      </c>
      <c r="D40" s="36" t="s">
        <v>105</v>
      </c>
      <c r="E40" s="36" t="s">
        <v>13</v>
      </c>
      <c r="F40" s="37">
        <f>SUM(F41:F41)</f>
        <v>400</v>
      </c>
      <c r="G40" s="37">
        <f>SUM(G41:G41)</f>
        <v>400</v>
      </c>
      <c r="H40" s="37">
        <f>SUM(H41:H41)</f>
        <v>400</v>
      </c>
    </row>
    <row r="41" spans="1:8" ht="20.399999999999999" x14ac:dyDescent="0.25">
      <c r="A41" s="17" t="s">
        <v>25</v>
      </c>
      <c r="B41" s="15" t="s">
        <v>14</v>
      </c>
      <c r="C41" s="15" t="s">
        <v>31</v>
      </c>
      <c r="D41" s="15" t="s">
        <v>133</v>
      </c>
      <c r="E41" s="15" t="s">
        <v>24</v>
      </c>
      <c r="F41" s="18">
        <v>400</v>
      </c>
      <c r="G41" s="18">
        <v>400</v>
      </c>
      <c r="H41" s="18">
        <v>400</v>
      </c>
    </row>
    <row r="42" spans="1:8" x14ac:dyDescent="0.25">
      <c r="A42" s="35" t="s">
        <v>128</v>
      </c>
      <c r="B42" s="36" t="s">
        <v>14</v>
      </c>
      <c r="C42" s="36" t="s">
        <v>129</v>
      </c>
      <c r="D42" s="36"/>
      <c r="E42" s="36"/>
      <c r="F42" s="37">
        <f t="shared" ref="F42:H43" si="2">+F43</f>
        <v>257.10000000000002</v>
      </c>
      <c r="G42" s="37">
        <f t="shared" si="2"/>
        <v>266.40200000000004</v>
      </c>
      <c r="H42" s="37">
        <f t="shared" si="2"/>
        <v>0</v>
      </c>
    </row>
    <row r="43" spans="1:8" x14ac:dyDescent="0.25">
      <c r="A43" s="35" t="s">
        <v>130</v>
      </c>
      <c r="B43" s="36" t="s">
        <v>14</v>
      </c>
      <c r="C43" s="36" t="s">
        <v>131</v>
      </c>
      <c r="D43" s="36"/>
      <c r="E43" s="36"/>
      <c r="F43" s="37">
        <f t="shared" si="2"/>
        <v>257.10000000000002</v>
      </c>
      <c r="G43" s="37">
        <f t="shared" si="2"/>
        <v>266.40200000000004</v>
      </c>
      <c r="H43" s="37">
        <f t="shared" si="2"/>
        <v>0</v>
      </c>
    </row>
    <row r="44" spans="1:8" x14ac:dyDescent="0.25">
      <c r="A44" s="44" t="s">
        <v>26</v>
      </c>
      <c r="B44" s="45" t="s">
        <v>14</v>
      </c>
      <c r="C44" s="45" t="s">
        <v>131</v>
      </c>
      <c r="D44" s="45" t="s">
        <v>105</v>
      </c>
      <c r="E44" s="45"/>
      <c r="F44" s="50">
        <f>+F45+F46</f>
        <v>257.10000000000002</v>
      </c>
      <c r="G44" s="50">
        <f>+G45+G46</f>
        <v>266.40200000000004</v>
      </c>
      <c r="H44" s="50">
        <f>+H45+H46</f>
        <v>0</v>
      </c>
    </row>
    <row r="45" spans="1:8" ht="24" customHeight="1" x14ac:dyDescent="0.25">
      <c r="A45" s="17" t="s">
        <v>110</v>
      </c>
      <c r="B45" s="15" t="s">
        <v>14</v>
      </c>
      <c r="C45" s="15" t="s">
        <v>131</v>
      </c>
      <c r="D45" s="15" t="s">
        <v>132</v>
      </c>
      <c r="E45" s="15" t="s">
        <v>23</v>
      </c>
      <c r="F45" s="25">
        <v>197.465</v>
      </c>
      <c r="G45" s="25">
        <v>204.61</v>
      </c>
      <c r="H45" s="25">
        <v>0</v>
      </c>
    </row>
    <row r="46" spans="1:8" ht="33" customHeight="1" x14ac:dyDescent="0.25">
      <c r="A46" s="17" t="s">
        <v>109</v>
      </c>
      <c r="B46" s="15" t="s">
        <v>14</v>
      </c>
      <c r="C46" s="15" t="s">
        <v>131</v>
      </c>
      <c r="D46" s="15" t="s">
        <v>132</v>
      </c>
      <c r="E46" s="15" t="s">
        <v>112</v>
      </c>
      <c r="F46" s="25">
        <v>59.634999999999998</v>
      </c>
      <c r="G46" s="25">
        <v>61.792000000000002</v>
      </c>
      <c r="H46" s="25">
        <v>0</v>
      </c>
    </row>
    <row r="47" spans="1:8" ht="20.399999999999999" x14ac:dyDescent="0.25">
      <c r="A47" s="35" t="s">
        <v>34</v>
      </c>
      <c r="B47" s="36" t="s">
        <v>14</v>
      </c>
      <c r="C47" s="36" t="s">
        <v>33</v>
      </c>
      <c r="D47" s="36" t="s">
        <v>93</v>
      </c>
      <c r="E47" s="36" t="s">
        <v>13</v>
      </c>
      <c r="F47" s="37">
        <f>+F48+F51</f>
        <v>270</v>
      </c>
      <c r="G47" s="37">
        <f>+G48+G51</f>
        <v>270</v>
      </c>
      <c r="H47" s="37">
        <f>+H48+H51</f>
        <v>270</v>
      </c>
    </row>
    <row r="48" spans="1:8" ht="30.6" x14ac:dyDescent="0.25">
      <c r="A48" s="10" t="s">
        <v>36</v>
      </c>
      <c r="B48" s="9" t="s">
        <v>14</v>
      </c>
      <c r="C48" s="9" t="s">
        <v>35</v>
      </c>
      <c r="D48" s="9" t="s">
        <v>92</v>
      </c>
      <c r="E48" s="9" t="s">
        <v>13</v>
      </c>
      <c r="F48" s="11">
        <f>SUM(F49:F50)</f>
        <v>70</v>
      </c>
      <c r="G48" s="11">
        <f>SUM(G49:G50)</f>
        <v>70</v>
      </c>
      <c r="H48" s="11">
        <f>SUM(H49:H50)</f>
        <v>70</v>
      </c>
    </row>
    <row r="49" spans="1:8" ht="20.399999999999999" x14ac:dyDescent="0.25">
      <c r="A49" s="17" t="s">
        <v>25</v>
      </c>
      <c r="B49" s="15" t="s">
        <v>14</v>
      </c>
      <c r="C49" s="15" t="s">
        <v>35</v>
      </c>
      <c r="D49" s="15" t="s">
        <v>162</v>
      </c>
      <c r="E49" s="15" t="s">
        <v>24</v>
      </c>
      <c r="F49" s="18">
        <v>60</v>
      </c>
      <c r="G49" s="18">
        <v>60</v>
      </c>
      <c r="H49" s="18">
        <v>60</v>
      </c>
    </row>
    <row r="50" spans="1:8" ht="20.399999999999999" x14ac:dyDescent="0.25">
      <c r="A50" s="17" t="s">
        <v>25</v>
      </c>
      <c r="B50" s="15" t="s">
        <v>14</v>
      </c>
      <c r="C50" s="15" t="s">
        <v>35</v>
      </c>
      <c r="D50" s="15" t="s">
        <v>161</v>
      </c>
      <c r="E50" s="15" t="s">
        <v>24</v>
      </c>
      <c r="F50" s="18">
        <v>10</v>
      </c>
      <c r="G50" s="18">
        <v>10</v>
      </c>
      <c r="H50" s="18">
        <v>10</v>
      </c>
    </row>
    <row r="51" spans="1:8" x14ac:dyDescent="0.25">
      <c r="A51" s="35" t="s">
        <v>38</v>
      </c>
      <c r="B51" s="36" t="s">
        <v>14</v>
      </c>
      <c r="C51" s="36" t="s">
        <v>37</v>
      </c>
      <c r="D51" s="36" t="s">
        <v>93</v>
      </c>
      <c r="E51" s="36" t="s">
        <v>13</v>
      </c>
      <c r="F51" s="37">
        <f>F52</f>
        <v>200</v>
      </c>
      <c r="G51" s="37">
        <f>G52</f>
        <v>200</v>
      </c>
      <c r="H51" s="37">
        <f>H52</f>
        <v>200</v>
      </c>
    </row>
    <row r="52" spans="1:8" ht="20.399999999999999" x14ac:dyDescent="0.25">
      <c r="A52" s="4" t="s">
        <v>25</v>
      </c>
      <c r="B52" s="1" t="s">
        <v>14</v>
      </c>
      <c r="C52" s="1" t="s">
        <v>37</v>
      </c>
      <c r="D52" s="1" t="s">
        <v>94</v>
      </c>
      <c r="E52" s="1" t="s">
        <v>24</v>
      </c>
      <c r="F52" s="6">
        <v>200</v>
      </c>
      <c r="G52" s="6">
        <v>200</v>
      </c>
      <c r="H52" s="6">
        <v>200</v>
      </c>
    </row>
    <row r="53" spans="1:8" x14ac:dyDescent="0.25">
      <c r="A53" s="35" t="s">
        <v>40</v>
      </c>
      <c r="B53" s="36" t="s">
        <v>14</v>
      </c>
      <c r="C53" s="36" t="s">
        <v>39</v>
      </c>
      <c r="D53" s="36" t="s">
        <v>95</v>
      </c>
      <c r="E53" s="36" t="s">
        <v>13</v>
      </c>
      <c r="F53" s="37">
        <f>+F54+F59+F61</f>
        <v>5100.7</v>
      </c>
      <c r="G53" s="37">
        <f>+G54+G59+G61</f>
        <v>5080.7</v>
      </c>
      <c r="H53" s="37">
        <f>+H54+H59+H61</f>
        <v>5080.7</v>
      </c>
    </row>
    <row r="54" spans="1:8" x14ac:dyDescent="0.25">
      <c r="A54" s="35" t="s">
        <v>42</v>
      </c>
      <c r="B54" s="36" t="s">
        <v>14</v>
      </c>
      <c r="C54" s="36" t="s">
        <v>41</v>
      </c>
      <c r="D54" s="36" t="s">
        <v>89</v>
      </c>
      <c r="E54" s="36" t="s">
        <v>13</v>
      </c>
      <c r="F54" s="37">
        <f>SUM(F55:F58)</f>
        <v>3675.7</v>
      </c>
      <c r="G54" s="37">
        <f>SUM(G55:G58)</f>
        <v>3675.7</v>
      </c>
      <c r="H54" s="37">
        <f>SUM(H55:H58)</f>
        <v>3675.7</v>
      </c>
    </row>
    <row r="55" spans="1:8" ht="20.399999999999999" x14ac:dyDescent="0.25">
      <c r="A55" s="17" t="s">
        <v>25</v>
      </c>
      <c r="B55" s="15" t="s">
        <v>14</v>
      </c>
      <c r="C55" s="15" t="s">
        <v>41</v>
      </c>
      <c r="D55" s="15" t="s">
        <v>96</v>
      </c>
      <c r="E55" s="15" t="s">
        <v>24</v>
      </c>
      <c r="F55" s="16">
        <v>2000</v>
      </c>
      <c r="G55" s="16">
        <v>2000</v>
      </c>
      <c r="H55" s="16">
        <v>2000</v>
      </c>
    </row>
    <row r="56" spans="1:8" ht="20.399999999999999" x14ac:dyDescent="0.25">
      <c r="A56" s="17" t="s">
        <v>25</v>
      </c>
      <c r="B56" s="15" t="s">
        <v>14</v>
      </c>
      <c r="C56" s="15" t="s">
        <v>41</v>
      </c>
      <c r="D56" s="15" t="s">
        <v>117</v>
      </c>
      <c r="E56" s="15" t="s">
        <v>24</v>
      </c>
      <c r="F56" s="18">
        <v>775.7</v>
      </c>
      <c r="G56" s="18">
        <v>775.7</v>
      </c>
      <c r="H56" s="18">
        <v>775.7</v>
      </c>
    </row>
    <row r="57" spans="1:8" ht="32.4" customHeight="1" x14ac:dyDescent="0.25">
      <c r="A57" s="52" t="s">
        <v>155</v>
      </c>
      <c r="B57" s="53" t="s">
        <v>14</v>
      </c>
      <c r="C57" s="53" t="s">
        <v>41</v>
      </c>
      <c r="D57" s="51" t="s">
        <v>115</v>
      </c>
      <c r="E57" s="53" t="s">
        <v>24</v>
      </c>
      <c r="F57" s="54">
        <v>400</v>
      </c>
      <c r="G57" s="54">
        <v>400</v>
      </c>
      <c r="H57" s="54">
        <v>400</v>
      </c>
    </row>
    <row r="58" spans="1:8" ht="20.399999999999999" x14ac:dyDescent="0.25">
      <c r="A58" s="17" t="s">
        <v>25</v>
      </c>
      <c r="B58" s="15" t="s">
        <v>14</v>
      </c>
      <c r="C58" s="15" t="s">
        <v>41</v>
      </c>
      <c r="D58" s="15" t="s">
        <v>117</v>
      </c>
      <c r="E58" s="15" t="s">
        <v>24</v>
      </c>
      <c r="F58" s="26">
        <v>500</v>
      </c>
      <c r="G58" s="26">
        <v>500</v>
      </c>
      <c r="H58" s="26">
        <v>500</v>
      </c>
    </row>
    <row r="59" spans="1:8" x14ac:dyDescent="0.25">
      <c r="A59" s="35" t="s">
        <v>44</v>
      </c>
      <c r="B59" s="36" t="s">
        <v>14</v>
      </c>
      <c r="C59" s="36" t="s">
        <v>43</v>
      </c>
      <c r="D59" s="36" t="s">
        <v>90</v>
      </c>
      <c r="E59" s="36" t="s">
        <v>13</v>
      </c>
      <c r="F59" s="37">
        <f>+F60</f>
        <v>420</v>
      </c>
      <c r="G59" s="37">
        <f>+G60</f>
        <v>400</v>
      </c>
      <c r="H59" s="37">
        <f>+H60</f>
        <v>400</v>
      </c>
    </row>
    <row r="60" spans="1:8" ht="20.399999999999999" x14ac:dyDescent="0.25">
      <c r="A60" s="4" t="s">
        <v>25</v>
      </c>
      <c r="B60" s="1" t="s">
        <v>14</v>
      </c>
      <c r="C60" s="1" t="s">
        <v>43</v>
      </c>
      <c r="D60" s="1" t="s">
        <v>91</v>
      </c>
      <c r="E60" s="1" t="s">
        <v>116</v>
      </c>
      <c r="F60" s="6">
        <v>420</v>
      </c>
      <c r="G60" s="6">
        <v>400</v>
      </c>
      <c r="H60" s="6">
        <v>400</v>
      </c>
    </row>
    <row r="61" spans="1:8" x14ac:dyDescent="0.25">
      <c r="A61" s="35" t="s">
        <v>46</v>
      </c>
      <c r="B61" s="36" t="s">
        <v>14</v>
      </c>
      <c r="C61" s="36" t="s">
        <v>45</v>
      </c>
      <c r="D61" s="36" t="s">
        <v>90</v>
      </c>
      <c r="E61" s="36" t="s">
        <v>13</v>
      </c>
      <c r="F61" s="37">
        <f>SUM(F62:F63)</f>
        <v>1005</v>
      </c>
      <c r="G61" s="37">
        <f>SUM(G62:G63)</f>
        <v>1005</v>
      </c>
      <c r="H61" s="37">
        <f>SUM(H62:H63)</f>
        <v>1005</v>
      </c>
    </row>
    <row r="62" spans="1:8" ht="20.399999999999999" x14ac:dyDescent="0.25">
      <c r="A62" s="4" t="s">
        <v>25</v>
      </c>
      <c r="B62" s="1" t="s">
        <v>14</v>
      </c>
      <c r="C62" s="1" t="s">
        <v>45</v>
      </c>
      <c r="D62" s="1" t="s">
        <v>151</v>
      </c>
      <c r="E62" s="1" t="s">
        <v>24</v>
      </c>
      <c r="F62" s="6">
        <v>1000</v>
      </c>
      <c r="G62" s="6">
        <v>1000</v>
      </c>
      <c r="H62" s="6">
        <v>1000</v>
      </c>
    </row>
    <row r="63" spans="1:8" ht="20.399999999999999" x14ac:dyDescent="0.25">
      <c r="A63" s="17" t="s">
        <v>125</v>
      </c>
      <c r="B63" s="15" t="s">
        <v>14</v>
      </c>
      <c r="C63" s="15" t="s">
        <v>45</v>
      </c>
      <c r="D63" s="15" t="s">
        <v>150</v>
      </c>
      <c r="E63" s="15" t="s">
        <v>24</v>
      </c>
      <c r="F63" s="18">
        <v>5</v>
      </c>
      <c r="G63" s="18">
        <v>5</v>
      </c>
      <c r="H63" s="18">
        <v>5</v>
      </c>
    </row>
    <row r="64" spans="1:8" s="28" customFormat="1" x14ac:dyDescent="0.25">
      <c r="A64" s="38" t="s">
        <v>48</v>
      </c>
      <c r="B64" s="36" t="s">
        <v>14</v>
      </c>
      <c r="C64" s="36" t="s">
        <v>47</v>
      </c>
      <c r="D64" s="38" t="s">
        <v>88</v>
      </c>
      <c r="E64" s="38" t="s">
        <v>13</v>
      </c>
      <c r="F64" s="39">
        <f>+F65+F69</f>
        <v>8288.9599999999991</v>
      </c>
      <c r="G64" s="39">
        <f>+G65+G69</f>
        <v>8802.52</v>
      </c>
      <c r="H64" s="39">
        <f>+H65+H69</f>
        <v>9084.619999999999</v>
      </c>
    </row>
    <row r="65" spans="1:8" x14ac:dyDescent="0.25">
      <c r="A65" s="35" t="s">
        <v>50</v>
      </c>
      <c r="B65" s="36" t="s">
        <v>14</v>
      </c>
      <c r="C65" s="36" t="s">
        <v>49</v>
      </c>
      <c r="D65" s="36" t="s">
        <v>89</v>
      </c>
      <c r="E65" s="36" t="s">
        <v>13</v>
      </c>
      <c r="F65" s="37">
        <f>F66+F68+F67</f>
        <v>1338.96</v>
      </c>
      <c r="G65" s="37">
        <f>G66+G68+G67</f>
        <v>1352.52</v>
      </c>
      <c r="H65" s="37">
        <f>H66+H68+H67</f>
        <v>1366.62</v>
      </c>
    </row>
    <row r="66" spans="1:8" ht="33" customHeight="1" x14ac:dyDescent="0.25">
      <c r="A66" s="17" t="s">
        <v>25</v>
      </c>
      <c r="B66" s="15" t="s">
        <v>14</v>
      </c>
      <c r="C66" s="15" t="s">
        <v>49</v>
      </c>
      <c r="D66" s="15" t="s">
        <v>135</v>
      </c>
      <c r="E66" s="15" t="s">
        <v>24</v>
      </c>
      <c r="F66" s="18">
        <v>338.96</v>
      </c>
      <c r="G66" s="18">
        <v>352.52</v>
      </c>
      <c r="H66" s="18">
        <v>366.62</v>
      </c>
    </row>
    <row r="67" spans="1:8" ht="33" customHeight="1" x14ac:dyDescent="0.25">
      <c r="A67" s="17" t="s">
        <v>25</v>
      </c>
      <c r="B67" s="15" t="s">
        <v>14</v>
      </c>
      <c r="C67" s="15" t="s">
        <v>136</v>
      </c>
      <c r="D67" s="15" t="s">
        <v>135</v>
      </c>
      <c r="E67" s="15" t="s">
        <v>24</v>
      </c>
      <c r="F67" s="18">
        <v>50</v>
      </c>
      <c r="G67" s="18">
        <v>50</v>
      </c>
      <c r="H67" s="18">
        <v>50</v>
      </c>
    </row>
    <row r="68" spans="1:8" ht="34.5" customHeight="1" x14ac:dyDescent="0.25">
      <c r="A68" s="17" t="s">
        <v>25</v>
      </c>
      <c r="B68" s="15" t="s">
        <v>14</v>
      </c>
      <c r="C68" s="15" t="s">
        <v>49</v>
      </c>
      <c r="D68" s="15" t="s">
        <v>134</v>
      </c>
      <c r="E68" s="15" t="s">
        <v>24</v>
      </c>
      <c r="F68" s="18">
        <v>950</v>
      </c>
      <c r="G68" s="18">
        <v>950</v>
      </c>
      <c r="H68" s="18">
        <v>950</v>
      </c>
    </row>
    <row r="69" spans="1:8" x14ac:dyDescent="0.25">
      <c r="A69" s="40" t="s">
        <v>52</v>
      </c>
      <c r="B69" s="41" t="s">
        <v>14</v>
      </c>
      <c r="C69" s="41" t="s">
        <v>51</v>
      </c>
      <c r="D69" s="42" t="s">
        <v>89</v>
      </c>
      <c r="E69" s="41" t="s">
        <v>13</v>
      </c>
      <c r="F69" s="43">
        <f>SUM(F70:F74)</f>
        <v>6950</v>
      </c>
      <c r="G69" s="43">
        <f t="shared" ref="G69:H69" si="3">SUM(G70:G74)</f>
        <v>7450</v>
      </c>
      <c r="H69" s="43">
        <f t="shared" si="3"/>
        <v>7718</v>
      </c>
    </row>
    <row r="70" spans="1:8" ht="20.399999999999999" x14ac:dyDescent="0.25">
      <c r="A70" s="17" t="s">
        <v>25</v>
      </c>
      <c r="B70" s="15" t="s">
        <v>14</v>
      </c>
      <c r="C70" s="15" t="s">
        <v>51</v>
      </c>
      <c r="D70" s="15" t="s">
        <v>97</v>
      </c>
      <c r="E70" s="15" t="s">
        <v>24</v>
      </c>
      <c r="F70" s="18">
        <v>2800</v>
      </c>
      <c r="G70" s="18">
        <v>2800</v>
      </c>
      <c r="H70" s="18">
        <v>2800</v>
      </c>
    </row>
    <row r="71" spans="1:8" ht="20.399999999999999" x14ac:dyDescent="0.25">
      <c r="A71" s="17" t="s">
        <v>25</v>
      </c>
      <c r="B71" s="15" t="s">
        <v>14</v>
      </c>
      <c r="C71" s="15" t="s">
        <v>51</v>
      </c>
      <c r="D71" s="15" t="s">
        <v>98</v>
      </c>
      <c r="E71" s="15" t="s">
        <v>24</v>
      </c>
      <c r="F71" s="18">
        <v>50</v>
      </c>
      <c r="G71" s="18">
        <v>50</v>
      </c>
      <c r="H71" s="18">
        <v>50</v>
      </c>
    </row>
    <row r="72" spans="1:8" ht="20.399999999999999" x14ac:dyDescent="0.25">
      <c r="A72" s="17" t="s">
        <v>25</v>
      </c>
      <c r="B72" s="15" t="s">
        <v>14</v>
      </c>
      <c r="C72" s="15" t="s">
        <v>51</v>
      </c>
      <c r="D72" s="15" t="s">
        <v>99</v>
      </c>
      <c r="E72" s="15" t="s">
        <v>24</v>
      </c>
      <c r="F72" s="18">
        <v>3700</v>
      </c>
      <c r="G72" s="18">
        <v>4200</v>
      </c>
      <c r="H72" s="18">
        <v>4368</v>
      </c>
    </row>
    <row r="73" spans="1:8" ht="21" customHeight="1" x14ac:dyDescent="0.25">
      <c r="A73" s="17" t="s">
        <v>153</v>
      </c>
      <c r="B73" s="31" t="s">
        <v>14</v>
      </c>
      <c r="C73" s="31" t="s">
        <v>51</v>
      </c>
      <c r="D73" s="31" t="s">
        <v>152</v>
      </c>
      <c r="E73" s="31" t="s">
        <v>24</v>
      </c>
      <c r="F73" s="32">
        <v>200</v>
      </c>
      <c r="G73" s="32">
        <v>200</v>
      </c>
      <c r="H73" s="32">
        <v>300</v>
      </c>
    </row>
    <row r="74" spans="1:8" ht="23.4" customHeight="1" x14ac:dyDescent="0.25">
      <c r="A74" s="17" t="s">
        <v>163</v>
      </c>
      <c r="B74" s="31" t="s">
        <v>14</v>
      </c>
      <c r="C74" s="31" t="s">
        <v>51</v>
      </c>
      <c r="D74" s="56" t="s">
        <v>164</v>
      </c>
      <c r="E74" s="31" t="s">
        <v>24</v>
      </c>
      <c r="F74" s="32">
        <v>200</v>
      </c>
      <c r="G74" s="32">
        <v>200</v>
      </c>
      <c r="H74" s="32">
        <v>200</v>
      </c>
    </row>
    <row r="75" spans="1:8" x14ac:dyDescent="0.25">
      <c r="A75" s="35" t="s">
        <v>54</v>
      </c>
      <c r="B75" s="36" t="s">
        <v>14</v>
      </c>
      <c r="C75" s="36" t="s">
        <v>53</v>
      </c>
      <c r="D75" s="42" t="s">
        <v>85</v>
      </c>
      <c r="E75" s="36" t="s">
        <v>13</v>
      </c>
      <c r="F75" s="37">
        <f>+F76</f>
        <v>736.08</v>
      </c>
      <c r="G75" s="37">
        <f>+G76</f>
        <v>208</v>
      </c>
      <c r="H75" s="37">
        <f>+H76</f>
        <v>216</v>
      </c>
    </row>
    <row r="76" spans="1:8" x14ac:dyDescent="0.25">
      <c r="A76" s="35" t="s">
        <v>56</v>
      </c>
      <c r="B76" s="36" t="s">
        <v>14</v>
      </c>
      <c r="C76" s="36" t="s">
        <v>55</v>
      </c>
      <c r="D76" s="42" t="s">
        <v>87</v>
      </c>
      <c r="E76" s="36" t="s">
        <v>13</v>
      </c>
      <c r="F76" s="37">
        <f>SUM(F77:F79)</f>
        <v>736.08</v>
      </c>
      <c r="G76" s="37">
        <f>SUM(G77:G79)</f>
        <v>208</v>
      </c>
      <c r="H76" s="37">
        <f>SUM(H77:H79)</f>
        <v>216</v>
      </c>
    </row>
    <row r="77" spans="1:8" ht="20.399999999999999" x14ac:dyDescent="0.25">
      <c r="A77" s="17" t="s">
        <v>25</v>
      </c>
      <c r="B77" s="15" t="s">
        <v>14</v>
      </c>
      <c r="C77" s="15" t="s">
        <v>55</v>
      </c>
      <c r="D77" s="15" t="s">
        <v>86</v>
      </c>
      <c r="E77" s="15" t="s">
        <v>24</v>
      </c>
      <c r="F77" s="18">
        <v>200</v>
      </c>
      <c r="G77" s="18">
        <v>208</v>
      </c>
      <c r="H77" s="18">
        <v>216</v>
      </c>
    </row>
    <row r="78" spans="1:8" ht="20.399999999999999" x14ac:dyDescent="0.25">
      <c r="A78" s="17" t="s">
        <v>141</v>
      </c>
      <c r="B78" s="15" t="s">
        <v>14</v>
      </c>
      <c r="C78" s="15" t="s">
        <v>55</v>
      </c>
      <c r="D78" s="15" t="s">
        <v>154</v>
      </c>
      <c r="E78" s="15" t="s">
        <v>61</v>
      </c>
      <c r="F78" s="18">
        <v>411.74</v>
      </c>
      <c r="G78" s="18">
        <v>0</v>
      </c>
      <c r="H78" s="18">
        <v>0</v>
      </c>
    </row>
    <row r="79" spans="1:8" ht="20.399999999999999" x14ac:dyDescent="0.25">
      <c r="A79" s="17" t="s">
        <v>137</v>
      </c>
      <c r="B79" s="15" t="s">
        <v>14</v>
      </c>
      <c r="C79" s="15" t="s">
        <v>55</v>
      </c>
      <c r="D79" s="15" t="s">
        <v>154</v>
      </c>
      <c r="E79" s="15" t="s">
        <v>111</v>
      </c>
      <c r="F79" s="18">
        <v>124.34</v>
      </c>
      <c r="G79" s="18">
        <v>0</v>
      </c>
      <c r="H79" s="18">
        <v>0</v>
      </c>
    </row>
    <row r="80" spans="1:8" x14ac:dyDescent="0.25">
      <c r="A80" s="35" t="s">
        <v>63</v>
      </c>
      <c r="B80" s="36" t="s">
        <v>14</v>
      </c>
      <c r="C80" s="36" t="s">
        <v>62</v>
      </c>
      <c r="D80" s="36" t="s">
        <v>13</v>
      </c>
      <c r="E80" s="36" t="s">
        <v>13</v>
      </c>
      <c r="F80" s="37">
        <f t="shared" ref="F80:H82" si="4">+F81</f>
        <v>557.78</v>
      </c>
      <c r="G80" s="37">
        <f t="shared" si="4"/>
        <v>580.09</v>
      </c>
      <c r="H80" s="37">
        <f t="shared" si="4"/>
        <v>603.29</v>
      </c>
    </row>
    <row r="81" spans="1:8" x14ac:dyDescent="0.25">
      <c r="A81" s="35" t="s">
        <v>65</v>
      </c>
      <c r="B81" s="36" t="s">
        <v>14</v>
      </c>
      <c r="C81" s="36" t="s">
        <v>64</v>
      </c>
      <c r="D81" s="36" t="s">
        <v>13</v>
      </c>
      <c r="E81" s="36" t="s">
        <v>13</v>
      </c>
      <c r="F81" s="37">
        <f t="shared" si="4"/>
        <v>557.78</v>
      </c>
      <c r="G81" s="37">
        <f t="shared" si="4"/>
        <v>580.09</v>
      </c>
      <c r="H81" s="37">
        <f t="shared" si="4"/>
        <v>603.29</v>
      </c>
    </row>
    <row r="82" spans="1:8" ht="20.399999999999999" x14ac:dyDescent="0.25">
      <c r="A82" s="10" t="s">
        <v>76</v>
      </c>
      <c r="B82" s="9" t="s">
        <v>14</v>
      </c>
      <c r="C82" s="9" t="s">
        <v>64</v>
      </c>
      <c r="D82" s="9" t="s">
        <v>107</v>
      </c>
      <c r="E82" s="9" t="s">
        <v>13</v>
      </c>
      <c r="F82" s="11">
        <f t="shared" si="4"/>
        <v>557.78</v>
      </c>
      <c r="G82" s="11">
        <f t="shared" si="4"/>
        <v>580.09</v>
      </c>
      <c r="H82" s="11">
        <f t="shared" si="4"/>
        <v>603.29</v>
      </c>
    </row>
    <row r="83" spans="1:8" ht="20.399999999999999" x14ac:dyDescent="0.25">
      <c r="A83" s="57" t="s">
        <v>67</v>
      </c>
      <c r="B83" s="31" t="s">
        <v>14</v>
      </c>
      <c r="C83" s="31" t="s">
        <v>64</v>
      </c>
      <c r="D83" s="31" t="s">
        <v>108</v>
      </c>
      <c r="E83" s="31" t="s">
        <v>66</v>
      </c>
      <c r="F83" s="32">
        <v>557.78</v>
      </c>
      <c r="G83" s="32">
        <v>580.09</v>
      </c>
      <c r="H83" s="32">
        <v>603.29</v>
      </c>
    </row>
    <row r="84" spans="1:8" x14ac:dyDescent="0.25">
      <c r="A84" s="46" t="s">
        <v>72</v>
      </c>
      <c r="B84" s="47" t="s">
        <v>13</v>
      </c>
      <c r="C84" s="47" t="s">
        <v>13</v>
      </c>
      <c r="D84" s="47" t="s">
        <v>13</v>
      </c>
      <c r="E84" s="48" t="s">
        <v>13</v>
      </c>
      <c r="F84" s="49">
        <f>+F14</f>
        <v>29066.37</v>
      </c>
      <c r="G84" s="49">
        <f>+G14</f>
        <v>29544.722000000002</v>
      </c>
      <c r="H84" s="49">
        <f>+H14</f>
        <v>29532.27</v>
      </c>
    </row>
    <row r="85" spans="1:8" ht="26.25" customHeight="1" x14ac:dyDescent="0.25">
      <c r="A85" s="21" t="s">
        <v>79</v>
      </c>
      <c r="B85" s="3"/>
      <c r="C85" s="9"/>
      <c r="D85" s="3"/>
      <c r="E85" s="5"/>
      <c r="F85" s="19"/>
      <c r="G85" s="19"/>
      <c r="H85" s="19"/>
    </row>
    <row r="86" spans="1:8" x14ac:dyDescent="0.25">
      <c r="A86" s="35" t="s">
        <v>58</v>
      </c>
      <c r="B86" s="36" t="s">
        <v>14</v>
      </c>
      <c r="C86" s="36" t="s">
        <v>57</v>
      </c>
      <c r="D86" s="36" t="s">
        <v>13</v>
      </c>
      <c r="E86" s="36" t="s">
        <v>13</v>
      </c>
      <c r="F86" s="37">
        <f>+F87+F101</f>
        <v>7415.0199999999995</v>
      </c>
      <c r="G86" s="37">
        <f t="shared" ref="G86:H86" si="5">+G87+G101</f>
        <v>7642.88</v>
      </c>
      <c r="H86" s="37">
        <f t="shared" si="5"/>
        <v>7836.15</v>
      </c>
    </row>
    <row r="87" spans="1:8" x14ac:dyDescent="0.25">
      <c r="A87" s="35" t="s">
        <v>60</v>
      </c>
      <c r="B87" s="36" t="s">
        <v>14</v>
      </c>
      <c r="C87" s="36" t="s">
        <v>59</v>
      </c>
      <c r="D87" s="36" t="s">
        <v>13</v>
      </c>
      <c r="E87" s="36" t="s">
        <v>13</v>
      </c>
      <c r="F87" s="37">
        <f>+F88</f>
        <v>6182.07</v>
      </c>
      <c r="G87" s="37">
        <f t="shared" ref="G87:H87" si="6">+G88</f>
        <v>6338.21</v>
      </c>
      <c r="H87" s="37">
        <f t="shared" si="6"/>
        <v>6519.29</v>
      </c>
    </row>
    <row r="88" spans="1:8" ht="20.399999999999999" x14ac:dyDescent="0.25">
      <c r="A88" s="10" t="s">
        <v>75</v>
      </c>
      <c r="B88" s="9" t="s">
        <v>14</v>
      </c>
      <c r="C88" s="9" t="s">
        <v>59</v>
      </c>
      <c r="D88" s="9" t="s">
        <v>84</v>
      </c>
      <c r="E88" s="9" t="s">
        <v>13</v>
      </c>
      <c r="F88" s="11">
        <f>SUM(F89:F100)</f>
        <v>6182.07</v>
      </c>
      <c r="G88" s="11">
        <f>SUM(G89:G100)</f>
        <v>6338.21</v>
      </c>
      <c r="H88" s="11">
        <f>SUM(H89:H100)</f>
        <v>6519.29</v>
      </c>
    </row>
    <row r="89" spans="1:8" x14ac:dyDescent="0.25">
      <c r="A89" s="17" t="s">
        <v>126</v>
      </c>
      <c r="B89" s="15" t="s">
        <v>14</v>
      </c>
      <c r="C89" s="15" t="s">
        <v>59</v>
      </c>
      <c r="D89" s="15" t="s">
        <v>83</v>
      </c>
      <c r="E89" s="15" t="s">
        <v>61</v>
      </c>
      <c r="F89" s="18">
        <v>2584.4299999999998</v>
      </c>
      <c r="G89" s="18">
        <v>2687.81</v>
      </c>
      <c r="H89" s="18">
        <v>2795.32</v>
      </c>
    </row>
    <row r="90" spans="1:8" ht="20.399999999999999" x14ac:dyDescent="0.25">
      <c r="A90" s="17" t="s">
        <v>127</v>
      </c>
      <c r="B90" s="15" t="s">
        <v>14</v>
      </c>
      <c r="C90" s="15" t="s">
        <v>59</v>
      </c>
      <c r="D90" s="15" t="s">
        <v>83</v>
      </c>
      <c r="E90" s="15" t="s">
        <v>111</v>
      </c>
      <c r="F90" s="18">
        <v>780.48</v>
      </c>
      <c r="G90" s="18">
        <v>811.72</v>
      </c>
      <c r="H90" s="18">
        <v>844.19</v>
      </c>
    </row>
    <row r="91" spans="1:8" ht="20.399999999999999" x14ac:dyDescent="0.25">
      <c r="A91" s="17" t="s">
        <v>25</v>
      </c>
      <c r="B91" s="15" t="s">
        <v>14</v>
      </c>
      <c r="C91" s="15" t="s">
        <v>59</v>
      </c>
      <c r="D91" s="15" t="s">
        <v>83</v>
      </c>
      <c r="E91" s="15" t="s">
        <v>116</v>
      </c>
      <c r="F91" s="18">
        <v>28.5</v>
      </c>
      <c r="G91" s="18">
        <v>29.64</v>
      </c>
      <c r="H91" s="18">
        <v>30.82</v>
      </c>
    </row>
    <row r="92" spans="1:8" ht="20.399999999999999" x14ac:dyDescent="0.25">
      <c r="A92" s="17" t="s">
        <v>25</v>
      </c>
      <c r="B92" s="15" t="s">
        <v>14</v>
      </c>
      <c r="C92" s="15" t="s">
        <v>59</v>
      </c>
      <c r="D92" s="15" t="s">
        <v>83</v>
      </c>
      <c r="E92" s="15" t="s">
        <v>24</v>
      </c>
      <c r="F92" s="18">
        <v>1200</v>
      </c>
      <c r="G92" s="18">
        <v>1200</v>
      </c>
      <c r="H92" s="18">
        <v>1200</v>
      </c>
    </row>
    <row r="93" spans="1:8" x14ac:dyDescent="0.25">
      <c r="A93" s="17" t="s">
        <v>123</v>
      </c>
      <c r="B93" s="15" t="s">
        <v>14</v>
      </c>
      <c r="C93" s="15" t="s">
        <v>59</v>
      </c>
      <c r="D93" s="15" t="s">
        <v>83</v>
      </c>
      <c r="E93" s="15" t="s">
        <v>124</v>
      </c>
      <c r="F93" s="18">
        <v>13</v>
      </c>
      <c r="G93" s="18">
        <v>13</v>
      </c>
      <c r="H93" s="18">
        <v>13</v>
      </c>
    </row>
    <row r="94" spans="1:8" x14ac:dyDescent="0.25">
      <c r="A94" s="17" t="s">
        <v>140</v>
      </c>
      <c r="B94" s="15" t="s">
        <v>14</v>
      </c>
      <c r="C94" s="15" t="s">
        <v>59</v>
      </c>
      <c r="D94" s="15" t="s">
        <v>83</v>
      </c>
      <c r="E94" s="15" t="s">
        <v>120</v>
      </c>
      <c r="F94" s="18">
        <v>30</v>
      </c>
      <c r="G94" s="18">
        <v>36</v>
      </c>
      <c r="H94" s="18">
        <v>36</v>
      </c>
    </row>
    <row r="95" spans="1:8" x14ac:dyDescent="0.25">
      <c r="A95" s="17" t="s">
        <v>121</v>
      </c>
      <c r="B95" s="15" t="s">
        <v>14</v>
      </c>
      <c r="C95" s="15" t="s">
        <v>59</v>
      </c>
      <c r="D95" s="15" t="s">
        <v>83</v>
      </c>
      <c r="E95" s="15" t="s">
        <v>122</v>
      </c>
      <c r="F95" s="18">
        <v>60</v>
      </c>
      <c r="G95" s="18">
        <v>36</v>
      </c>
      <c r="H95" s="18">
        <v>36</v>
      </c>
    </row>
    <row r="96" spans="1:8" x14ac:dyDescent="0.25">
      <c r="A96" s="17" t="s">
        <v>126</v>
      </c>
      <c r="B96" s="15" t="s">
        <v>14</v>
      </c>
      <c r="C96" s="15" t="s">
        <v>59</v>
      </c>
      <c r="D96" s="15" t="s">
        <v>82</v>
      </c>
      <c r="E96" s="15" t="s">
        <v>61</v>
      </c>
      <c r="F96" s="18">
        <v>737.06</v>
      </c>
      <c r="G96" s="18">
        <v>766.54</v>
      </c>
      <c r="H96" s="18">
        <v>797.2</v>
      </c>
    </row>
    <row r="97" spans="1:8" ht="20.399999999999999" x14ac:dyDescent="0.25">
      <c r="A97" s="17" t="s">
        <v>127</v>
      </c>
      <c r="B97" s="15" t="s">
        <v>14</v>
      </c>
      <c r="C97" s="15" t="s">
        <v>59</v>
      </c>
      <c r="D97" s="15" t="s">
        <v>82</v>
      </c>
      <c r="E97" s="15" t="s">
        <v>111</v>
      </c>
      <c r="F97" s="18">
        <v>222.6</v>
      </c>
      <c r="G97" s="18">
        <v>231.5</v>
      </c>
      <c r="H97" s="18">
        <v>240.76</v>
      </c>
    </row>
    <row r="98" spans="1:8" ht="20.399999999999999" x14ac:dyDescent="0.25">
      <c r="A98" s="17" t="s">
        <v>25</v>
      </c>
      <c r="B98" s="15" t="s">
        <v>14</v>
      </c>
      <c r="C98" s="15" t="s">
        <v>59</v>
      </c>
      <c r="D98" s="15" t="s">
        <v>82</v>
      </c>
      <c r="E98" s="15" t="s">
        <v>24</v>
      </c>
      <c r="F98" s="18">
        <v>216</v>
      </c>
      <c r="G98" s="18">
        <v>216</v>
      </c>
      <c r="H98" s="18">
        <v>216</v>
      </c>
    </row>
    <row r="99" spans="1:8" x14ac:dyDescent="0.25">
      <c r="A99" s="17" t="s">
        <v>123</v>
      </c>
      <c r="B99" s="15" t="s">
        <v>14</v>
      </c>
      <c r="C99" s="15" t="s">
        <v>59</v>
      </c>
      <c r="D99" s="15" t="s">
        <v>82</v>
      </c>
      <c r="E99" s="15" t="s">
        <v>124</v>
      </c>
      <c r="F99" s="18">
        <v>10</v>
      </c>
      <c r="G99" s="18">
        <v>10</v>
      </c>
      <c r="H99" s="18">
        <v>10</v>
      </c>
    </row>
    <row r="100" spans="1:8" ht="20.399999999999999" x14ac:dyDescent="0.25">
      <c r="A100" s="17" t="s">
        <v>25</v>
      </c>
      <c r="B100" s="15" t="s">
        <v>14</v>
      </c>
      <c r="C100" s="15" t="s">
        <v>59</v>
      </c>
      <c r="D100" s="15" t="s">
        <v>81</v>
      </c>
      <c r="E100" s="15" t="s">
        <v>24</v>
      </c>
      <c r="F100" s="18">
        <v>300</v>
      </c>
      <c r="G100" s="18">
        <v>300</v>
      </c>
      <c r="H100" s="18">
        <v>300</v>
      </c>
    </row>
    <row r="101" spans="1:8" x14ac:dyDescent="0.25">
      <c r="A101" s="35" t="s">
        <v>69</v>
      </c>
      <c r="B101" s="36" t="s">
        <v>14</v>
      </c>
      <c r="C101" s="36" t="s">
        <v>68</v>
      </c>
      <c r="D101" s="36" t="s">
        <v>84</v>
      </c>
      <c r="E101" s="36" t="s">
        <v>13</v>
      </c>
      <c r="F101" s="37">
        <f t="shared" ref="F101:H102" si="7">+F102</f>
        <v>1232.95</v>
      </c>
      <c r="G101" s="37">
        <f>+G102</f>
        <v>1304.67</v>
      </c>
      <c r="H101" s="37">
        <f t="shared" si="7"/>
        <v>1316.8600000000001</v>
      </c>
    </row>
    <row r="102" spans="1:8" x14ac:dyDescent="0.25">
      <c r="A102" s="10" t="s">
        <v>71</v>
      </c>
      <c r="B102" s="9" t="s">
        <v>14</v>
      </c>
      <c r="C102" s="9" t="s">
        <v>70</v>
      </c>
      <c r="D102" s="9" t="s">
        <v>143</v>
      </c>
      <c r="E102" s="9" t="s">
        <v>13</v>
      </c>
      <c r="F102" s="11">
        <f t="shared" si="7"/>
        <v>1232.95</v>
      </c>
      <c r="G102" s="11">
        <f t="shared" si="7"/>
        <v>1304.67</v>
      </c>
      <c r="H102" s="11">
        <f t="shared" si="7"/>
        <v>1316.8600000000001</v>
      </c>
    </row>
    <row r="103" spans="1:8" ht="20.399999999999999" x14ac:dyDescent="0.25">
      <c r="A103" s="10" t="s">
        <v>77</v>
      </c>
      <c r="B103" s="9" t="s">
        <v>14</v>
      </c>
      <c r="C103" s="9" t="s">
        <v>70</v>
      </c>
      <c r="D103" s="9" t="s">
        <v>142</v>
      </c>
      <c r="E103" s="9" t="s">
        <v>13</v>
      </c>
      <c r="F103" s="11">
        <f>SUM(F104:F106)</f>
        <v>1232.95</v>
      </c>
      <c r="G103" s="11">
        <f t="shared" ref="G103:H103" si="8">SUM(G104:G106)</f>
        <v>1304.67</v>
      </c>
      <c r="H103" s="11">
        <f t="shared" si="8"/>
        <v>1316.8600000000001</v>
      </c>
    </row>
    <row r="104" spans="1:8" ht="20.399999999999999" x14ac:dyDescent="0.25">
      <c r="A104" s="17" t="s">
        <v>25</v>
      </c>
      <c r="B104" s="15" t="s">
        <v>14</v>
      </c>
      <c r="C104" s="15" t="s">
        <v>70</v>
      </c>
      <c r="D104" s="15" t="s">
        <v>142</v>
      </c>
      <c r="E104" s="15" t="s">
        <v>24</v>
      </c>
      <c r="F104" s="18">
        <v>950</v>
      </c>
      <c r="G104" s="18">
        <v>1000</v>
      </c>
      <c r="H104" s="18">
        <v>1000</v>
      </c>
    </row>
    <row r="105" spans="1:8" x14ac:dyDescent="0.25">
      <c r="A105" s="17" t="s">
        <v>126</v>
      </c>
      <c r="B105" s="15" t="s">
        <v>14</v>
      </c>
      <c r="C105" s="15" t="s">
        <v>70</v>
      </c>
      <c r="D105" s="15" t="s">
        <v>156</v>
      </c>
      <c r="E105" s="15" t="s">
        <v>61</v>
      </c>
      <c r="F105" s="18">
        <v>225</v>
      </c>
      <c r="G105" s="18">
        <v>234</v>
      </c>
      <c r="H105" s="18">
        <v>243.36</v>
      </c>
    </row>
    <row r="106" spans="1:8" ht="20.399999999999999" x14ac:dyDescent="0.25">
      <c r="A106" s="17" t="s">
        <v>127</v>
      </c>
      <c r="B106" s="15" t="s">
        <v>14</v>
      </c>
      <c r="C106" s="15" t="s">
        <v>70</v>
      </c>
      <c r="D106" s="15" t="s">
        <v>156</v>
      </c>
      <c r="E106" s="15" t="s">
        <v>111</v>
      </c>
      <c r="F106" s="18">
        <v>57.95</v>
      </c>
      <c r="G106" s="18">
        <v>70.67</v>
      </c>
      <c r="H106" s="18">
        <v>73.5</v>
      </c>
    </row>
  </sheetData>
  <mergeCells count="6">
    <mergeCell ref="A6:H8"/>
    <mergeCell ref="H10:H11"/>
    <mergeCell ref="A10:A11"/>
    <mergeCell ref="B10:E10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2018-10-11T13:46:44Z</cp:lastPrinted>
  <dcterms:created xsi:type="dcterms:W3CDTF">1996-10-08T23:32:33Z</dcterms:created>
  <dcterms:modified xsi:type="dcterms:W3CDTF">2018-11-15T12:10:13Z</dcterms:modified>
</cp:coreProperties>
</file>