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240" windowWidth="9720" windowHeight="7200"/>
  </bookViews>
  <sheets>
    <sheet name="Роспись расходов" sheetId="12" r:id="rId1"/>
  </sheets>
  <definedNames>
    <definedName name="BFT_Print_Titles" localSheetId="0">'Роспись расходов'!$9:$11</definedName>
    <definedName name="_xlnm.Print_Titles" localSheetId="0">'Роспись расходов'!$9:$11</definedName>
  </definedNames>
  <calcPr calcId="145621"/>
</workbook>
</file>

<file path=xl/calcChain.xml><?xml version="1.0" encoding="utf-8"?>
<calcChain xmlns="http://schemas.openxmlformats.org/spreadsheetml/2006/main">
  <c r="I117" i="12" l="1"/>
  <c r="I116" i="12"/>
  <c r="I114" i="12"/>
  <c r="I113" i="12"/>
  <c r="I112" i="12"/>
  <c r="I111" i="12"/>
  <c r="I110" i="12"/>
  <c r="I109" i="12"/>
  <c r="I108" i="12"/>
  <c r="I107" i="12"/>
  <c r="I106" i="12"/>
  <c r="I105" i="12"/>
  <c r="I104" i="12"/>
  <c r="I98" i="12"/>
  <c r="I94" i="12"/>
  <c r="I90" i="12"/>
  <c r="I89" i="12"/>
  <c r="I88" i="12"/>
  <c r="I82" i="12"/>
  <c r="I81" i="12"/>
  <c r="I80" i="12"/>
  <c r="I79" i="12"/>
  <c r="I78" i="12"/>
  <c r="I77" i="12"/>
  <c r="I75" i="12"/>
  <c r="I73" i="12"/>
  <c r="I72" i="12"/>
  <c r="I71" i="12"/>
  <c r="I70" i="12"/>
  <c r="I69" i="12"/>
  <c r="I66" i="12"/>
  <c r="I65" i="12"/>
  <c r="I63" i="12"/>
  <c r="I60" i="12"/>
  <c r="I61" i="12"/>
  <c r="I59" i="12"/>
  <c r="I58" i="12"/>
  <c r="I57" i="12"/>
  <c r="I54" i="12"/>
  <c r="I51" i="12"/>
  <c r="I50" i="12"/>
  <c r="I47" i="12"/>
  <c r="I46" i="12"/>
  <c r="I42" i="12"/>
  <c r="I41" i="12"/>
  <c r="I40" i="12"/>
  <c r="I39" i="12"/>
  <c r="I38" i="12"/>
  <c r="I37" i="12"/>
  <c r="I36" i="12"/>
  <c r="I35" i="12"/>
  <c r="I30" i="12"/>
  <c r="I29" i="12"/>
  <c r="I24" i="12"/>
  <c r="I28" i="12"/>
  <c r="I27" i="12"/>
  <c r="I26" i="12"/>
  <c r="I25" i="12"/>
  <c r="I23" i="12"/>
  <c r="I22" i="12"/>
  <c r="I21" i="12"/>
  <c r="I20" i="12"/>
  <c r="I19" i="12"/>
  <c r="I18" i="12"/>
  <c r="I17" i="12"/>
  <c r="I15" i="12"/>
  <c r="H16" i="12"/>
  <c r="H14" i="12"/>
  <c r="H34" i="12"/>
  <c r="H45" i="12"/>
  <c r="H44" i="12" s="1"/>
  <c r="H56" i="12"/>
  <c r="H62" i="12"/>
  <c r="H64" i="12"/>
  <c r="H74" i="12"/>
  <c r="I74" i="12" s="1"/>
  <c r="H68" i="12"/>
  <c r="H76" i="12"/>
  <c r="H86" i="12"/>
  <c r="H87" i="12"/>
  <c r="H92" i="12"/>
  <c r="H91" i="12" s="1"/>
  <c r="H93" i="12"/>
  <c r="H96" i="12"/>
  <c r="H97" i="12"/>
  <c r="H103" i="12"/>
  <c r="I103" i="12" s="1"/>
  <c r="G103" i="12"/>
  <c r="I85" i="12"/>
  <c r="H53" i="12"/>
  <c r="G14" i="12"/>
  <c r="G16" i="12"/>
  <c r="G34" i="12"/>
  <c r="G33" i="12" s="1"/>
  <c r="G56" i="12"/>
  <c r="G68" i="12"/>
  <c r="G76" i="12"/>
  <c r="G87" i="12"/>
  <c r="G102" i="12"/>
  <c r="G101" i="12" s="1"/>
  <c r="I68" i="12" l="1"/>
  <c r="I56" i="12"/>
  <c r="I34" i="12"/>
  <c r="I16" i="12"/>
  <c r="G67" i="12"/>
  <c r="I87" i="12"/>
  <c r="I76" i="12"/>
  <c r="H33" i="12"/>
  <c r="I33" i="12" s="1"/>
  <c r="I14" i="12"/>
  <c r="H52" i="12"/>
  <c r="H102" i="12"/>
  <c r="H43" i="12"/>
  <c r="H95" i="12"/>
  <c r="H13" i="12"/>
  <c r="H67" i="12"/>
  <c r="I67" i="12" s="1"/>
  <c r="H55" i="12"/>
  <c r="G13" i="12"/>
  <c r="I13" i="12" l="1"/>
  <c r="I102" i="12"/>
  <c r="H101" i="12"/>
  <c r="I101" i="12" s="1"/>
  <c r="G64" i="12"/>
  <c r="I64" i="12" s="1"/>
  <c r="G53" i="12"/>
  <c r="I53" i="12" s="1"/>
  <c r="G52" i="12" l="1"/>
  <c r="I52" i="12" s="1"/>
  <c r="I84" i="12"/>
  <c r="I83" i="12"/>
  <c r="I115" i="12" l="1"/>
  <c r="H49" i="12"/>
  <c r="I31" i="12"/>
  <c r="I32" i="12"/>
  <c r="H48" i="12" l="1"/>
  <c r="G86" i="12"/>
  <c r="I86" i="12" s="1"/>
  <c r="H12" i="12" l="1"/>
  <c r="H99" i="12" s="1"/>
  <c r="G62" i="12"/>
  <c r="G45" i="12"/>
  <c r="I45" i="12" s="1"/>
  <c r="G97" i="12"/>
  <c r="I97" i="12" s="1"/>
  <c r="G55" i="12" l="1"/>
  <c r="I55" i="12" s="1"/>
  <c r="I62" i="12"/>
  <c r="G44" i="12"/>
  <c r="I44" i="12" s="1"/>
  <c r="G96" i="12"/>
  <c r="I96" i="12" s="1"/>
  <c r="G93" i="12"/>
  <c r="I93" i="12" s="1"/>
  <c r="G92" i="12" l="1"/>
  <c r="I92" i="12" s="1"/>
  <c r="G95" i="12"/>
  <c r="I95" i="12" s="1"/>
  <c r="G43" i="12"/>
  <c r="I43" i="12" s="1"/>
  <c r="G91" i="12" l="1"/>
  <c r="I91" i="12" s="1"/>
  <c r="G49" i="12"/>
  <c r="G48" i="12" l="1"/>
  <c r="I48" i="12" s="1"/>
  <c r="I49" i="12"/>
  <c r="G12" i="12"/>
  <c r="I12" i="12" s="1"/>
  <c r="G99" i="12" l="1"/>
  <c r="I99" i="12" s="1"/>
</calcChain>
</file>

<file path=xl/sharedStrings.xml><?xml version="1.0" encoding="utf-8"?>
<sst xmlns="http://schemas.openxmlformats.org/spreadsheetml/2006/main" count="660" uniqueCount="276">
  <si>
    <t>Дата печати:</t>
  </si>
  <si>
    <t>№ п/п</t>
  </si>
  <si>
    <t>Текущий год</t>
  </si>
  <si>
    <t>2</t>
  </si>
  <si>
    <t>3</t>
  </si>
  <si>
    <t>4</t>
  </si>
  <si>
    <t>6</t>
  </si>
  <si>
    <t>7</t>
  </si>
  <si>
    <t>9</t>
  </si>
  <si>
    <t>11</t>
  </si>
  <si>
    <t>16</t>
  </si>
  <si>
    <t>17</t>
  </si>
  <si>
    <t>18</t>
  </si>
  <si>
    <t>21</t>
  </si>
  <si>
    <t>5</t>
  </si>
  <si>
    <t>КБК</t>
  </si>
  <si>
    <t>8</t>
  </si>
  <si>
    <t>25</t>
  </si>
  <si>
    <t>Единица измерения:</t>
  </si>
  <si>
    <t>29</t>
  </si>
  <si>
    <t>28</t>
  </si>
  <si>
    <t>1</t>
  </si>
  <si>
    <t>КВСР</t>
  </si>
  <si>
    <t>КВР</t>
  </si>
  <si>
    <t>КЦСР</t>
  </si>
  <si>
    <t>КФСР</t>
  </si>
  <si>
    <t>тыс. руб.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</si>
  <si>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</si>
  <si>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</si>
  <si>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</si>
  <si>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</si>
  <si>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</si>
  <si>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</si>
  <si>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</si>
  <si>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</si>
  <si>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</si>
  <si>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</si>
  <si>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</si>
  <si>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</si>
  <si>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Фонд оплаты труда государственных (муниципальных) органов и взносы по обязательному социальному страхованию</t>
  </si>
  <si>
    <t>244</t>
  </si>
  <si>
    <t>Прочая закупка товаров, работ и услуг для обеспечения государственных (муниципальных) нужд</t>
  </si>
  <si>
    <t>Прочие расходы</t>
  </si>
  <si>
    <t>540</t>
  </si>
  <si>
    <t>Иные межбюджетные трансферты</t>
  </si>
  <si>
    <t>0111</t>
  </si>
  <si>
    <t>Резервные фонды</t>
  </si>
  <si>
    <t>870</t>
  </si>
  <si>
    <t>Резервные средства</t>
  </si>
  <si>
    <t>0113</t>
  </si>
  <si>
    <t>Другие общегосударственные вопросы</t>
  </si>
  <si>
    <t>0200</t>
  </si>
  <si>
    <t>НАЦИОНАЛЬНАЯ ОБОРОНА</t>
  </si>
  <si>
    <t>30</t>
  </si>
  <si>
    <t>0203</t>
  </si>
  <si>
    <t>Мобилизационная и вневойсковая подготовка</t>
  </si>
  <si>
    <t>31</t>
  </si>
  <si>
    <t>33</t>
  </si>
  <si>
    <t>34</t>
  </si>
  <si>
    <t>0300</t>
  </si>
  <si>
    <t>НАЦИОНАЛЬНАЯ БЕЗОПАСНОСТЬ И ПРАВООХРАНИТЕЛЬНАЯ ДЕЯТЕЛЬНОСТЬ</t>
  </si>
  <si>
    <t>35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</si>
  <si>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</si>
  <si>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</si>
  <si>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36</t>
  </si>
  <si>
    <t>Безопасность Гатчинского муниципального района</t>
  </si>
  <si>
    <t>37</t>
  </si>
  <si>
    <t>39</t>
  </si>
  <si>
    <t>0310</t>
  </si>
  <si>
    <t>Обеспечение пожарной безопасности</t>
  </si>
  <si>
    <t>40</t>
  </si>
  <si>
    <t>41</t>
  </si>
  <si>
    <t>42</t>
  </si>
  <si>
    <t>0400</t>
  </si>
  <si>
    <t>НАЦИОНАЛЬНАЯ ЭКОНОМИКА</t>
  </si>
  <si>
    <t>0409</t>
  </si>
  <si>
    <t>Дорожное хозяйство (дорожные фонды)</t>
  </si>
  <si>
    <t>45</t>
  </si>
  <si>
    <t>0410</t>
  </si>
  <si>
    <t>Связь и информатика</t>
  </si>
  <si>
    <t>47</t>
  </si>
  <si>
    <t>48</t>
  </si>
  <si>
    <t>0412</t>
  </si>
  <si>
    <t>Другие вопросы в области национальной экономики</t>
  </si>
  <si>
    <t>51</t>
  </si>
  <si>
    <t>52</t>
  </si>
  <si>
    <t>0500</t>
  </si>
  <si>
    <t>ЖИЛИЩНО-КОММУНАЛЬНОЕ ХОЗЯЙСТВО</t>
  </si>
  <si>
    <t>0501</t>
  </si>
  <si>
    <t>Жилищное хозяйство</t>
  </si>
  <si>
    <t>57</t>
  </si>
  <si>
    <t>0503</t>
  </si>
  <si>
    <t>Благоустройство</t>
  </si>
  <si>
    <t>59</t>
  </si>
  <si>
    <t>60</t>
  </si>
  <si>
    <t>61</t>
  </si>
  <si>
    <t>62</t>
  </si>
  <si>
    <t>64</t>
  </si>
  <si>
    <t>0700</t>
  </si>
  <si>
    <t>ОБРАЗОВАНИЕ</t>
  </si>
  <si>
    <t>0707</t>
  </si>
  <si>
    <t>Молодежная политика и оздоровление детей</t>
  </si>
  <si>
    <t>67</t>
  </si>
  <si>
    <t>69</t>
  </si>
  <si>
    <t>0800</t>
  </si>
  <si>
    <t>КУЛЬТУРА, КИНЕМАТОГРАФИЯ</t>
  </si>
  <si>
    <t>70</t>
  </si>
  <si>
    <t>0801</t>
  </si>
  <si>
    <t>Культура</t>
  </si>
  <si>
    <t>71</t>
  </si>
  <si>
    <t>72</t>
  </si>
  <si>
    <t>111</t>
  </si>
  <si>
    <t>Фонд оплаты труда казенных учреждений и взносы по обязательному социальному страхованию</t>
  </si>
  <si>
    <t>73</t>
  </si>
  <si>
    <t>74</t>
  </si>
  <si>
    <t>75</t>
  </si>
  <si>
    <t>76</t>
  </si>
  <si>
    <t>1000</t>
  </si>
  <si>
    <t>СОЦИАЛЬНАЯ ПОЛИТИКА</t>
  </si>
  <si>
    <t>77</t>
  </si>
  <si>
    <t>1001</t>
  </si>
  <si>
    <t>Пенсионное обеспечение</t>
  </si>
  <si>
    <t>78</t>
  </si>
  <si>
    <t>79</t>
  </si>
  <si>
    <t>321</t>
  </si>
  <si>
    <t>Пособия, компенсации и иные социальные выплаты гражданам, кроме публичных нормативных обязательств</t>
  </si>
  <si>
    <t>80</t>
  </si>
  <si>
    <t>81</t>
  </si>
  <si>
    <t>1100</t>
  </si>
  <si>
    <t>ФИЗИЧЕСКАЯ КУЛЬТУРА И СПОРТ</t>
  </si>
  <si>
    <t>1102</t>
  </si>
  <si>
    <t>Массовый спорт</t>
  </si>
  <si>
    <t>ВСЕГО:</t>
  </si>
  <si>
    <t>Развитие культуры в Пудомягском сельском поселении</t>
  </si>
  <si>
    <t>Социальная политика в Пудомягском сельском поселении</t>
  </si>
  <si>
    <t>Развитие физической культуры и спорта в Пудомягском сельском поселении</t>
  </si>
  <si>
    <t>12</t>
  </si>
  <si>
    <t>14</t>
  </si>
  <si>
    <t>15</t>
  </si>
  <si>
    <t>23</t>
  </si>
  <si>
    <t>24</t>
  </si>
  <si>
    <t>38</t>
  </si>
  <si>
    <t>65</t>
  </si>
  <si>
    <t>82</t>
  </si>
  <si>
    <t>32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</si>
  <si>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</si>
  <si>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МКУК "Пудомягский сельский дом культуры"</t>
  </si>
  <si>
    <t>83</t>
  </si>
  <si>
    <t>Ведомственная структура</t>
  </si>
  <si>
    <t>712111510</t>
  </si>
  <si>
    <t>712111569</t>
  </si>
  <si>
    <t>7141115630</t>
  </si>
  <si>
    <t>7141112600</t>
  </si>
  <si>
    <t>7141112500</t>
  </si>
  <si>
    <t>7140000000</t>
  </si>
  <si>
    <t>7150000000</t>
  </si>
  <si>
    <t>7151115230</t>
  </si>
  <si>
    <t>7151115340</t>
  </si>
  <si>
    <t>7151100000</t>
  </si>
  <si>
    <t>7130000000</t>
  </si>
  <si>
    <t>7131100000</t>
  </si>
  <si>
    <t>7131111640</t>
  </si>
  <si>
    <t>7111100000</t>
  </si>
  <si>
    <t>7111115160</t>
  </si>
  <si>
    <t>7121100000</t>
  </si>
  <si>
    <t>7120000000</t>
  </si>
  <si>
    <t>7121115120</t>
  </si>
  <si>
    <t>7100000000</t>
  </si>
  <si>
    <t>7131115390</t>
  </si>
  <si>
    <t>7111115180</t>
  </si>
  <si>
    <t>7131115380</t>
  </si>
  <si>
    <t>7131115400</t>
  </si>
  <si>
    <t>7131115410</t>
  </si>
  <si>
    <t>6170011020</t>
  </si>
  <si>
    <t>6100000000</t>
  </si>
  <si>
    <t>6180011050</t>
  </si>
  <si>
    <t>6170011040</t>
  </si>
  <si>
    <t>6180011030</t>
  </si>
  <si>
    <t>6200000000</t>
  </si>
  <si>
    <t>6290015020</t>
  </si>
  <si>
    <t>6290013010</t>
  </si>
  <si>
    <t>6290013020</t>
  </si>
  <si>
    <t>6290013030</t>
  </si>
  <si>
    <t>6290013040</t>
  </si>
  <si>
    <t>6290013060</t>
  </si>
  <si>
    <t>6290013070</t>
  </si>
  <si>
    <t>6290051180</t>
  </si>
  <si>
    <t>6290000000</t>
  </si>
  <si>
    <t>6290015280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</si>
  <si>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</si>
  <si>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 xml:space="preserve">Фонд оплаты труда государственных (муниципальных) органов </t>
  </si>
  <si>
    <t>119</t>
  </si>
  <si>
    <t>129</t>
  </si>
  <si>
    <t>7131111520</t>
  </si>
  <si>
    <t>412</t>
  </si>
  <si>
    <t>242</t>
  </si>
  <si>
    <t>6170071340</t>
  </si>
  <si>
    <t>7131170140</t>
  </si>
  <si>
    <t>71311S0770</t>
  </si>
  <si>
    <t>Иные выплаты персоналу учреждений за исключением фонда оплаты труда</t>
  </si>
  <si>
    <t>112</t>
  </si>
  <si>
    <t>20</t>
  </si>
  <si>
    <t>22</t>
  </si>
  <si>
    <t>43</t>
  </si>
  <si>
    <t>44</t>
  </si>
  <si>
    <t>46</t>
  </si>
  <si>
    <t>49</t>
  </si>
  <si>
    <t>53</t>
  </si>
  <si>
    <t>55</t>
  </si>
  <si>
    <t>56</t>
  </si>
  <si>
    <t>58</t>
  </si>
  <si>
    <t>63</t>
  </si>
  <si>
    <t>66</t>
  </si>
  <si>
    <t>68</t>
  </si>
  <si>
    <t>84</t>
  </si>
  <si>
    <t>85</t>
  </si>
  <si>
    <t>%% исполнения</t>
  </si>
  <si>
    <t xml:space="preserve"> расходов бюджета Пудомягского сельского поселения на 2017год</t>
  </si>
  <si>
    <t>Отчет 1 кв 2017г</t>
  </si>
  <si>
    <t>122</t>
  </si>
  <si>
    <t>Уплата прочих налогов, сборов</t>
  </si>
  <si>
    <t>Уплата иных платежей</t>
  </si>
  <si>
    <t>852</t>
  </si>
  <si>
    <t>853</t>
  </si>
  <si>
    <t>6290013150</t>
  </si>
  <si>
    <t>7131170880</t>
  </si>
  <si>
    <t>71311S0140</t>
  </si>
  <si>
    <t>71311S0880</t>
  </si>
  <si>
    <t>7111115510</t>
  </si>
  <si>
    <t>71311S4520</t>
  </si>
  <si>
    <t>7131174310</t>
  </si>
  <si>
    <t>7131174390</t>
  </si>
  <si>
    <t>71311S4310</t>
  </si>
  <si>
    <t>71311S4390</t>
  </si>
  <si>
    <t xml:space="preserve">Фонд оплаты труда казенных учреждений </t>
  </si>
  <si>
    <t>Прочая закупка товаров, работ и услуг в сфере информационно-коммуникационных технологий</t>
  </si>
  <si>
    <t>7141170360</t>
  </si>
  <si>
    <t>7131115420</t>
  </si>
  <si>
    <t>6290017110</t>
  </si>
  <si>
    <t>7131189980</t>
  </si>
  <si>
    <t>0502</t>
  </si>
  <si>
    <t>7131115200</t>
  </si>
  <si>
    <t>Коммунальное хозяйство</t>
  </si>
  <si>
    <t>7131172030</t>
  </si>
  <si>
    <t xml:space="preserve">к постановлению администрации </t>
  </si>
  <si>
    <t>Пудомягского сельского поселения</t>
  </si>
  <si>
    <t xml:space="preserve">от  10.07.2017 г.  №  275 </t>
  </si>
  <si>
    <t>10</t>
  </si>
  <si>
    <t>13</t>
  </si>
  <si>
    <t>19</t>
  </si>
  <si>
    <t>26</t>
  </si>
  <si>
    <t>27</t>
  </si>
  <si>
    <t>50</t>
  </si>
  <si>
    <t>54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</si>
  <si>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</si>
  <si>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</si>
  <si>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</si>
  <si>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</si>
  <si>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</si>
  <si>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</si>
  <si>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</si>
  <si>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</si>
  <si>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</si>
  <si>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</si>
  <si>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</si>
  <si>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</si>
  <si>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</si>
  <si>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</si>
  <si>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</si>
  <si>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</si>
  <si>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</si>
  <si>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</si>
  <si>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</si>
  <si>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</si>
  <si>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</si>
  <si>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Приложение 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</si>
</sst>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vertical="center"/>
    </xf>
    <xf numFmtId="49" fontId="1" fillId="0" borderId="1" xfId="0" applyNumberFormat="1" applyFont="1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/>
    </xf>
    <xf numFmtId="49" fontId="1" fillId="0" borderId="1" xfId="0" applyNumberFormat="1" applyFont="1" applyFill="1" applyBorder="1" applyAlignment="1">
      <alignment horizontal="center" wrapText="1"/>
    </xf>
    <xf numFmtId="4" fontId="2" fillId="0" borderId="4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horizontal="left"/>
    </xf>
    <xf numFmtId="0" fontId="5" fillId="0" borderId="0" xfId="0" applyFont="1"/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0" fillId="0" borderId="0" xfId="0" applyBorder="1"/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Fill="1" applyBorder="1" applyAlignment="1">
      <alignment horizontal="center" vertical="top" wrapText="1"/>
    </xf>
    <xf numFmtId="14" fontId="4" fillId="0" borderId="0" xfId="0" applyNumberFormat="1" applyFont="1" applyAlignment="1">
      <alignment horizontal="left"/>
    </xf>
    <xf numFmtId="49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Fill="1" applyBorder="1" applyAlignment="1">
      <alignment horizontal="right" wrapText="1"/>
    </xf>
    <xf numFmtId="49" fontId="1" fillId="0" borderId="4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right" wrapText="1"/>
    </xf>
    <xf numFmtId="49" fontId="7" fillId="0" borderId="1" xfId="0" applyNumberFormat="1" applyFont="1" applyFill="1" applyBorder="1" applyAlignment="1">
      <alignment horizontal="left" wrapText="1"/>
    </xf>
    <xf numFmtId="49" fontId="1" fillId="0" borderId="3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left" vertical="top" wrapText="1"/>
    </xf>
    <xf numFmtId="4" fontId="1" fillId="0" borderId="3" xfId="0" applyNumberFormat="1" applyFont="1" applyFill="1" applyBorder="1" applyAlignment="1">
      <alignment horizontal="right" vertical="top" wrapText="1"/>
    </xf>
    <xf numFmtId="49" fontId="1" fillId="0" borderId="2" xfId="0" applyNumberFormat="1" applyFont="1" applyFill="1" applyBorder="1" applyAlignment="1">
      <alignment horizontal="left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right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right" vertical="top" wrapText="1"/>
    </xf>
    <xf numFmtId="2" fontId="8" fillId="0" borderId="0" xfId="0" applyNumberFormat="1" applyFont="1" applyAlignment="1">
      <alignment horizontal="right" vertical="center"/>
    </xf>
    <xf numFmtId="2" fontId="9" fillId="0" borderId="0" xfId="0" applyNumberFormat="1" applyFont="1" applyAlignment="1">
      <alignment horizontal="right" vertical="center"/>
    </xf>
    <xf numFmtId="0" fontId="7" fillId="0" borderId="0" xfId="0" applyFont="1"/>
    <xf numFmtId="49" fontId="1" fillId="0" borderId="3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7"/>
  <sheetViews>
    <sheetView tabSelected="1" workbookViewId="0">
      <selection activeCell="G2" sqref="G2:I4"/>
    </sheetView>
  </sheetViews>
  <sheetFormatPr defaultColWidth="8.88671875" defaultRowHeight="13.2" x14ac:dyDescent="0.25"/>
  <cols>
    <col min="1" max="1" width="8.5546875" customWidth="1"/>
    <col min="2" max="2" width="40.6640625" customWidth="1"/>
    <col min="3" max="3" width="6.44140625" customWidth="1"/>
    <col min="4" max="4" width="7.109375" customWidth="1"/>
    <col min="5" max="5" width="10" customWidth="1"/>
    <col min="6" max="6" width="5.44140625" customWidth="1"/>
    <col min="7" max="9" width="12.88671875" customWidth="1"/>
    <col min="10" max="34" width="15.6640625" customWidth="1"/>
  </cols>
  <sheetData>
    <row r="1" spans="1:9" x14ac:dyDescent="0.25">
      <c r="E1" s="34"/>
      <c r="H1" s="36"/>
      <c r="I1" s="34" t="s">
        <v>275</v>
      </c>
    </row>
    <row r="2" spans="1:9" x14ac:dyDescent="0.25">
      <c r="E2" s="35"/>
      <c r="H2" s="36"/>
      <c r="I2" s="34" t="s">
        <v>244</v>
      </c>
    </row>
    <row r="3" spans="1:9" x14ac:dyDescent="0.25">
      <c r="E3" s="35"/>
      <c r="H3" s="36"/>
      <c r="I3" s="34" t="s">
        <v>245</v>
      </c>
    </row>
    <row r="4" spans="1:9" x14ac:dyDescent="0.25">
      <c r="A4" s="15"/>
      <c r="B4" s="15"/>
      <c r="E4" s="35"/>
      <c r="H4" s="36"/>
      <c r="I4" s="34" t="s">
        <v>246</v>
      </c>
    </row>
    <row r="5" spans="1:9" ht="15.6" x14ac:dyDescent="0.25">
      <c r="A5" s="39" t="s">
        <v>148</v>
      </c>
      <c r="B5" s="39"/>
      <c r="C5" s="39"/>
      <c r="D5" s="39"/>
      <c r="E5" s="39"/>
      <c r="F5" s="39"/>
      <c r="G5" s="39"/>
    </row>
    <row r="6" spans="1:9" ht="19.5" customHeight="1" x14ac:dyDescent="0.25">
      <c r="A6" s="39" t="s">
        <v>217</v>
      </c>
      <c r="B6" s="39"/>
      <c r="C6" s="39"/>
      <c r="D6" s="39"/>
      <c r="E6" s="39"/>
      <c r="F6" s="39"/>
      <c r="G6" s="39"/>
    </row>
    <row r="7" spans="1:9" ht="15.75" customHeight="1" x14ac:dyDescent="0.25">
      <c r="A7" s="40" t="s">
        <v>0</v>
      </c>
      <c r="B7" s="40"/>
      <c r="C7" s="18"/>
      <c r="D7" s="4"/>
      <c r="E7" s="4"/>
      <c r="F7" s="4"/>
      <c r="G7" s="4"/>
      <c r="H7" s="4"/>
      <c r="I7" s="4"/>
    </row>
    <row r="8" spans="1:9" ht="13.5" customHeight="1" x14ac:dyDescent="0.25">
      <c r="A8" s="40" t="s">
        <v>18</v>
      </c>
      <c r="B8" s="40"/>
      <c r="C8" s="10" t="s">
        <v>26</v>
      </c>
      <c r="D8" s="11"/>
      <c r="E8" s="11"/>
      <c r="F8" s="11"/>
      <c r="G8" s="11"/>
      <c r="H8" s="11"/>
      <c r="I8" s="11"/>
    </row>
    <row r="9" spans="1:9" x14ac:dyDescent="0.25">
      <c r="A9" s="37" t="s">
        <v>1</v>
      </c>
      <c r="B9" s="37" t="s">
        <v>27</v>
      </c>
      <c r="C9" s="41" t="s">
        <v>15</v>
      </c>
      <c r="D9" s="42"/>
      <c r="E9" s="42"/>
      <c r="F9" s="42"/>
      <c r="G9" s="37" t="s">
        <v>2</v>
      </c>
      <c r="H9" s="37" t="s">
        <v>218</v>
      </c>
      <c r="I9" s="37" t="s">
        <v>216</v>
      </c>
    </row>
    <row r="10" spans="1:9" x14ac:dyDescent="0.25">
      <c r="A10" s="38"/>
      <c r="B10" s="38"/>
      <c r="C10" s="2" t="s">
        <v>22</v>
      </c>
      <c r="D10" s="2" t="s">
        <v>25</v>
      </c>
      <c r="E10" s="2" t="s">
        <v>24</v>
      </c>
      <c r="F10" s="2" t="s">
        <v>23</v>
      </c>
      <c r="G10" s="38"/>
      <c r="H10" s="38"/>
      <c r="I10" s="38"/>
    </row>
    <row r="11" spans="1:9" x14ac:dyDescent="0.25">
      <c r="A11" s="1" t="s">
        <v>21</v>
      </c>
      <c r="B11" s="1" t="s">
        <v>3</v>
      </c>
      <c r="C11" s="1" t="s">
        <v>4</v>
      </c>
      <c r="D11" s="1" t="s">
        <v>5</v>
      </c>
      <c r="E11" s="1" t="s">
        <v>14</v>
      </c>
      <c r="F11" s="1" t="s">
        <v>6</v>
      </c>
      <c r="G11" s="1" t="s">
        <v>7</v>
      </c>
      <c r="H11" s="1" t="s">
        <v>7</v>
      </c>
      <c r="I11" s="1" t="s">
        <v>7</v>
      </c>
    </row>
    <row r="12" spans="1:9" ht="48" x14ac:dyDescent="0.25">
      <c r="A12" s="12" t="s">
        <v>21</v>
      </c>
      <c r="B12" s="23" t="s">
        <v>145</v>
      </c>
      <c r="C12" s="12" t="s">
        <v>29</v>
      </c>
      <c r="D12" s="12" t="s">
        <v>28</v>
      </c>
      <c r="E12" s="12" t="s">
        <v>28</v>
      </c>
      <c r="F12" s="12" t="s">
        <v>28</v>
      </c>
      <c r="G12" s="24">
        <f>+G13+G43+G48+G55+G67+G86+G91+G95</f>
        <v>42015.761780000001</v>
      </c>
      <c r="H12" s="24">
        <f>+H13+H43+H48+H55+H67+H86+H91+H95</f>
        <v>16608.829000000002</v>
      </c>
      <c r="I12" s="24">
        <f t="shared" ref="I12:I30" si="0">+H12/G12*100</f>
        <v>39.529996116614505</v>
      </c>
    </row>
    <row r="13" spans="1:9" x14ac:dyDescent="0.25">
      <c r="A13" s="12" t="s">
        <v>3</v>
      </c>
      <c r="B13" s="13" t="s">
        <v>31</v>
      </c>
      <c r="C13" s="12" t="s">
        <v>29</v>
      </c>
      <c r="D13" s="12" t="s">
        <v>30</v>
      </c>
      <c r="E13" s="12" t="s">
        <v>28</v>
      </c>
      <c r="F13" s="12" t="s">
        <v>28</v>
      </c>
      <c r="G13" s="14">
        <f xml:space="preserve"> +G14+G16+G30+G33</f>
        <v>16241.050000000001</v>
      </c>
      <c r="H13" s="14">
        <f xml:space="preserve"> +H14+H16+H30+H33</f>
        <v>5927.0070000000005</v>
      </c>
      <c r="I13" s="24">
        <f t="shared" si="0"/>
        <v>36.493988997016821</v>
      </c>
    </row>
    <row r="14" spans="1:9" ht="40.799999999999997" x14ac:dyDescent="0.25">
      <c r="A14" s="12" t="s">
        <v>4</v>
      </c>
      <c r="B14" s="13" t="s">
        <v>33</v>
      </c>
      <c r="C14" s="12" t="s">
        <v>29</v>
      </c>
      <c r="D14" s="12" t="s">
        <v>32</v>
      </c>
      <c r="E14" s="12" t="s">
        <v>174</v>
      </c>
      <c r="F14" s="12" t="s">
        <v>28</v>
      </c>
      <c r="G14" s="14">
        <f>+G15</f>
        <v>350</v>
      </c>
      <c r="H14" s="14">
        <f>+H15</f>
        <v>211.798</v>
      </c>
      <c r="I14" s="14">
        <f t="shared" si="0"/>
        <v>60.513714285714279</v>
      </c>
    </row>
    <row r="15" spans="1:9" ht="40.799999999999997" x14ac:dyDescent="0.25">
      <c r="A15" s="3" t="s">
        <v>5</v>
      </c>
      <c r="B15" s="6" t="s">
        <v>35</v>
      </c>
      <c r="C15" s="3" t="s">
        <v>29</v>
      </c>
      <c r="D15" s="3" t="s">
        <v>32</v>
      </c>
      <c r="E15" s="3" t="s">
        <v>175</v>
      </c>
      <c r="F15" s="3" t="s">
        <v>34</v>
      </c>
      <c r="G15" s="9">
        <v>350</v>
      </c>
      <c r="H15" s="9">
        <v>211.798</v>
      </c>
      <c r="I15" s="20">
        <f t="shared" si="0"/>
        <v>60.513714285714279</v>
      </c>
    </row>
    <row r="16" spans="1:9" ht="40.799999999999997" x14ac:dyDescent="0.25">
      <c r="A16" s="12" t="s">
        <v>14</v>
      </c>
      <c r="B16" s="13" t="s">
        <v>37</v>
      </c>
      <c r="C16" s="12" t="s">
        <v>29</v>
      </c>
      <c r="D16" s="12" t="s">
        <v>36</v>
      </c>
      <c r="E16" s="12" t="s">
        <v>174</v>
      </c>
      <c r="F16" s="12" t="s">
        <v>28</v>
      </c>
      <c r="G16" s="14">
        <f>SUM(G17:G29)</f>
        <v>15043.78</v>
      </c>
      <c r="H16" s="14">
        <f>SUM(H17:H29)</f>
        <v>5335.8210000000008</v>
      </c>
      <c r="I16" s="14">
        <f t="shared" si="0"/>
        <v>35.468618924233141</v>
      </c>
    </row>
    <row r="17" spans="1:9" ht="20.399999999999999" x14ac:dyDescent="0.25">
      <c r="A17" s="16" t="s">
        <v>6</v>
      </c>
      <c r="B17" s="19" t="s">
        <v>190</v>
      </c>
      <c r="C17" s="16" t="s">
        <v>29</v>
      </c>
      <c r="D17" s="16" t="s">
        <v>36</v>
      </c>
      <c r="E17" s="16" t="s">
        <v>173</v>
      </c>
      <c r="F17" s="16" t="s">
        <v>38</v>
      </c>
      <c r="G17" s="20">
        <v>6040</v>
      </c>
      <c r="H17" s="20">
        <v>2244.6889999999999</v>
      </c>
      <c r="I17" s="20">
        <f t="shared" si="0"/>
        <v>37.163725165562909</v>
      </c>
    </row>
    <row r="18" spans="1:9" ht="36" customHeight="1" x14ac:dyDescent="0.25">
      <c r="A18" s="16" t="s">
        <v>7</v>
      </c>
      <c r="B18" s="19" t="s">
        <v>189</v>
      </c>
      <c r="C18" s="16" t="s">
        <v>29</v>
      </c>
      <c r="D18" s="16" t="s">
        <v>36</v>
      </c>
      <c r="E18" s="16" t="s">
        <v>173</v>
      </c>
      <c r="F18" s="16" t="s">
        <v>192</v>
      </c>
      <c r="G18" s="20">
        <v>1825</v>
      </c>
      <c r="H18" s="20">
        <v>559.80399999999997</v>
      </c>
      <c r="I18" s="20">
        <f t="shared" si="0"/>
        <v>30.674191780821918</v>
      </c>
    </row>
    <row r="19" spans="1:9" ht="30.6" x14ac:dyDescent="0.25">
      <c r="A19" s="16" t="s">
        <v>16</v>
      </c>
      <c r="B19" s="19" t="s">
        <v>39</v>
      </c>
      <c r="C19" s="16" t="s">
        <v>29</v>
      </c>
      <c r="D19" s="16" t="s">
        <v>36</v>
      </c>
      <c r="E19" s="16" t="s">
        <v>176</v>
      </c>
      <c r="F19" s="16" t="s">
        <v>38</v>
      </c>
      <c r="G19" s="20">
        <v>1310</v>
      </c>
      <c r="H19" s="20">
        <v>492.93599999999998</v>
      </c>
      <c r="I19" s="20">
        <f t="shared" si="0"/>
        <v>37.628702290076333</v>
      </c>
    </row>
    <row r="20" spans="1:9" ht="30.6" x14ac:dyDescent="0.25">
      <c r="A20" s="16" t="s">
        <v>8</v>
      </c>
      <c r="B20" s="19" t="s">
        <v>189</v>
      </c>
      <c r="C20" s="16" t="s">
        <v>29</v>
      </c>
      <c r="D20" s="16" t="s">
        <v>36</v>
      </c>
      <c r="E20" s="16" t="s">
        <v>176</v>
      </c>
      <c r="F20" s="16" t="s">
        <v>192</v>
      </c>
      <c r="G20" s="20">
        <v>395</v>
      </c>
      <c r="H20" s="20">
        <v>158.80000000000001</v>
      </c>
      <c r="I20" s="20">
        <f t="shared" si="0"/>
        <v>40.202531645569621</v>
      </c>
    </row>
    <row r="21" spans="1:9" ht="20.399999999999999" x14ac:dyDescent="0.25">
      <c r="A21" s="16" t="s">
        <v>247</v>
      </c>
      <c r="B21" s="19" t="s">
        <v>190</v>
      </c>
      <c r="C21" s="16" t="s">
        <v>29</v>
      </c>
      <c r="D21" s="16" t="s">
        <v>36</v>
      </c>
      <c r="E21" s="16" t="s">
        <v>196</v>
      </c>
      <c r="F21" s="16" t="s">
        <v>38</v>
      </c>
      <c r="G21" s="20">
        <v>394.1</v>
      </c>
      <c r="H21" s="20">
        <v>181.99100000000001</v>
      </c>
      <c r="I21" s="20">
        <f t="shared" si="0"/>
        <v>46.178888606952547</v>
      </c>
    </row>
    <row r="22" spans="1:9" ht="30.6" x14ac:dyDescent="0.25">
      <c r="A22" s="16" t="s">
        <v>9</v>
      </c>
      <c r="B22" s="19" t="s">
        <v>189</v>
      </c>
      <c r="C22" s="16" t="s">
        <v>29</v>
      </c>
      <c r="D22" s="17" t="s">
        <v>36</v>
      </c>
      <c r="E22" s="16" t="s">
        <v>196</v>
      </c>
      <c r="F22" s="16" t="s">
        <v>192</v>
      </c>
      <c r="G22" s="20">
        <v>166.68</v>
      </c>
      <c r="H22" s="20">
        <v>56.773000000000003</v>
      </c>
      <c r="I22" s="20">
        <f t="shared" si="0"/>
        <v>34.061075113990881</v>
      </c>
    </row>
    <row r="23" spans="1:9" ht="30.6" x14ac:dyDescent="0.25">
      <c r="A23" s="16" t="s">
        <v>136</v>
      </c>
      <c r="B23" s="19" t="s">
        <v>39</v>
      </c>
      <c r="C23" s="16" t="s">
        <v>29</v>
      </c>
      <c r="D23" s="16" t="s">
        <v>36</v>
      </c>
      <c r="E23" s="16" t="s">
        <v>177</v>
      </c>
      <c r="F23" s="16" t="s">
        <v>38</v>
      </c>
      <c r="G23" s="20">
        <v>900</v>
      </c>
      <c r="H23" s="20">
        <v>286.154</v>
      </c>
      <c r="I23" s="20">
        <f t="shared" si="0"/>
        <v>31.794888888888888</v>
      </c>
    </row>
    <row r="24" spans="1:9" ht="20.399999999999999" x14ac:dyDescent="0.25">
      <c r="A24" s="16" t="s">
        <v>248</v>
      </c>
      <c r="B24" s="19" t="s">
        <v>199</v>
      </c>
      <c r="C24" s="16" t="s">
        <v>29</v>
      </c>
      <c r="D24" s="16" t="s">
        <v>36</v>
      </c>
      <c r="E24" s="16" t="s">
        <v>177</v>
      </c>
      <c r="F24" s="16" t="s">
        <v>219</v>
      </c>
      <c r="G24" s="20">
        <v>30</v>
      </c>
      <c r="H24" s="20">
        <v>0</v>
      </c>
      <c r="I24" s="20">
        <f t="shared" si="0"/>
        <v>0</v>
      </c>
    </row>
    <row r="25" spans="1:9" ht="30.6" x14ac:dyDescent="0.25">
      <c r="A25" s="16" t="s">
        <v>137</v>
      </c>
      <c r="B25" s="19" t="s">
        <v>189</v>
      </c>
      <c r="C25" s="16" t="s">
        <v>29</v>
      </c>
      <c r="D25" s="16" t="s">
        <v>36</v>
      </c>
      <c r="E25" s="16" t="s">
        <v>177</v>
      </c>
      <c r="F25" s="16" t="s">
        <v>192</v>
      </c>
      <c r="G25" s="20">
        <v>270</v>
      </c>
      <c r="H25" s="20">
        <v>78.515000000000001</v>
      </c>
      <c r="I25" s="20">
        <f t="shared" si="0"/>
        <v>29.079629629629629</v>
      </c>
    </row>
    <row r="26" spans="1:9" ht="20.399999999999999" x14ac:dyDescent="0.25">
      <c r="A26" s="16" t="s">
        <v>138</v>
      </c>
      <c r="B26" s="19" t="s">
        <v>41</v>
      </c>
      <c r="C26" s="16" t="s">
        <v>29</v>
      </c>
      <c r="D26" s="16" t="s">
        <v>36</v>
      </c>
      <c r="E26" s="16" t="s">
        <v>177</v>
      </c>
      <c r="F26" s="16" t="s">
        <v>195</v>
      </c>
      <c r="G26" s="20">
        <v>90</v>
      </c>
      <c r="H26" s="20">
        <v>33.606000000000002</v>
      </c>
      <c r="I26" s="20">
        <f t="shared" si="0"/>
        <v>37.340000000000003</v>
      </c>
    </row>
    <row r="27" spans="1:9" ht="20.399999999999999" x14ac:dyDescent="0.25">
      <c r="A27" s="16" t="s">
        <v>10</v>
      </c>
      <c r="B27" s="19" t="s">
        <v>41</v>
      </c>
      <c r="C27" s="16" t="s">
        <v>29</v>
      </c>
      <c r="D27" s="16" t="s">
        <v>36</v>
      </c>
      <c r="E27" s="16" t="s">
        <v>177</v>
      </c>
      <c r="F27" s="16" t="s">
        <v>40</v>
      </c>
      <c r="G27" s="20">
        <v>3513</v>
      </c>
      <c r="H27" s="20">
        <v>1207.6379999999999</v>
      </c>
      <c r="I27" s="20">
        <f t="shared" si="0"/>
        <v>34.376259607173353</v>
      </c>
    </row>
    <row r="28" spans="1:9" x14ac:dyDescent="0.25">
      <c r="A28" s="16" t="s">
        <v>11</v>
      </c>
      <c r="B28" s="19" t="s">
        <v>220</v>
      </c>
      <c r="C28" s="16" t="s">
        <v>29</v>
      </c>
      <c r="D28" s="16" t="s">
        <v>36</v>
      </c>
      <c r="E28" s="16" t="s">
        <v>177</v>
      </c>
      <c r="F28" s="16" t="s">
        <v>222</v>
      </c>
      <c r="G28" s="20">
        <v>70</v>
      </c>
      <c r="H28" s="20">
        <v>9</v>
      </c>
      <c r="I28" s="20">
        <f t="shared" si="0"/>
        <v>12.857142857142856</v>
      </c>
    </row>
    <row r="29" spans="1:9" x14ac:dyDescent="0.25">
      <c r="A29" s="16" t="s">
        <v>12</v>
      </c>
      <c r="B29" s="19" t="s">
        <v>221</v>
      </c>
      <c r="C29" s="16" t="s">
        <v>29</v>
      </c>
      <c r="D29" s="16" t="s">
        <v>36</v>
      </c>
      <c r="E29" s="16" t="s">
        <v>177</v>
      </c>
      <c r="F29" s="16" t="s">
        <v>223</v>
      </c>
      <c r="G29" s="20">
        <v>40</v>
      </c>
      <c r="H29" s="20">
        <v>25.914999999999999</v>
      </c>
      <c r="I29" s="20">
        <f t="shared" si="0"/>
        <v>64.787499999999994</v>
      </c>
    </row>
    <row r="30" spans="1:9" x14ac:dyDescent="0.25">
      <c r="A30" s="3" t="s">
        <v>249</v>
      </c>
      <c r="B30" s="29" t="s">
        <v>46</v>
      </c>
      <c r="C30" s="30" t="s">
        <v>29</v>
      </c>
      <c r="D30" s="30" t="s">
        <v>45</v>
      </c>
      <c r="E30" s="30" t="s">
        <v>28</v>
      </c>
      <c r="F30" s="30" t="s">
        <v>28</v>
      </c>
      <c r="G30" s="31">
        <v>65.599999999999994</v>
      </c>
      <c r="H30" s="31"/>
      <c r="I30" s="24">
        <f t="shared" si="0"/>
        <v>0</v>
      </c>
    </row>
    <row r="31" spans="1:9" x14ac:dyDescent="0.25">
      <c r="A31" s="12" t="s">
        <v>201</v>
      </c>
      <c r="B31" s="13" t="s">
        <v>42</v>
      </c>
      <c r="C31" s="12" t="s">
        <v>29</v>
      </c>
      <c r="D31" s="12" t="s">
        <v>45</v>
      </c>
      <c r="E31" s="12" t="s">
        <v>178</v>
      </c>
      <c r="F31" s="12" t="s">
        <v>28</v>
      </c>
      <c r="G31" s="14">
        <v>65.599999999999994</v>
      </c>
      <c r="H31" s="14"/>
      <c r="I31" s="24">
        <f t="shared" ref="I31:I32" si="1">+H31/G31*100</f>
        <v>0</v>
      </c>
    </row>
    <row r="32" spans="1:9" x14ac:dyDescent="0.25">
      <c r="A32" s="16" t="s">
        <v>13</v>
      </c>
      <c r="B32" s="6" t="s">
        <v>48</v>
      </c>
      <c r="C32" s="3" t="s">
        <v>29</v>
      </c>
      <c r="D32" s="3" t="s">
        <v>45</v>
      </c>
      <c r="E32" s="3" t="s">
        <v>179</v>
      </c>
      <c r="F32" s="3" t="s">
        <v>47</v>
      </c>
      <c r="G32" s="9">
        <v>65.599999999999994</v>
      </c>
      <c r="H32" s="9"/>
      <c r="I32" s="20">
        <f t="shared" si="1"/>
        <v>0</v>
      </c>
    </row>
    <row r="33" spans="1:9" x14ac:dyDescent="0.25">
      <c r="A33" s="12" t="s">
        <v>202</v>
      </c>
      <c r="B33" s="13" t="s">
        <v>50</v>
      </c>
      <c r="C33" s="12" t="s">
        <v>29</v>
      </c>
      <c r="D33" s="12" t="s">
        <v>49</v>
      </c>
      <c r="E33" s="12" t="s">
        <v>28</v>
      </c>
      <c r="F33" s="12" t="s">
        <v>28</v>
      </c>
      <c r="G33" s="14">
        <f>+G34</f>
        <v>781.67</v>
      </c>
      <c r="H33" s="14">
        <f>+H34</f>
        <v>379.38800000000003</v>
      </c>
      <c r="I33" s="24">
        <f t="shared" ref="I33:I64" si="2">+H33/G33*100</f>
        <v>48.535571276881555</v>
      </c>
    </row>
    <row r="34" spans="1:9" x14ac:dyDescent="0.25">
      <c r="A34" s="12" t="s">
        <v>139</v>
      </c>
      <c r="B34" s="13" t="s">
        <v>42</v>
      </c>
      <c r="C34" s="12" t="s">
        <v>29</v>
      </c>
      <c r="D34" s="12" t="s">
        <v>49</v>
      </c>
      <c r="E34" s="12" t="s">
        <v>178</v>
      </c>
      <c r="F34" s="12" t="s">
        <v>28</v>
      </c>
      <c r="G34" s="14">
        <f>SUM(G35:G42)</f>
        <v>781.67</v>
      </c>
      <c r="H34" s="14">
        <f>SUM(H35:H42)</f>
        <v>379.38800000000003</v>
      </c>
      <c r="I34" s="24">
        <f t="shared" si="2"/>
        <v>48.535571276881555</v>
      </c>
    </row>
    <row r="35" spans="1:9" x14ac:dyDescent="0.25">
      <c r="A35" s="16" t="s">
        <v>140</v>
      </c>
      <c r="B35" s="19" t="s">
        <v>44</v>
      </c>
      <c r="C35" s="16" t="s">
        <v>29</v>
      </c>
      <c r="D35" s="16" t="s">
        <v>49</v>
      </c>
      <c r="E35" s="16" t="s">
        <v>180</v>
      </c>
      <c r="F35" s="16" t="s">
        <v>43</v>
      </c>
      <c r="G35" s="20">
        <v>110.43</v>
      </c>
      <c r="H35" s="20">
        <v>55.215000000000003</v>
      </c>
      <c r="I35" s="20">
        <f t="shared" si="2"/>
        <v>50</v>
      </c>
    </row>
    <row r="36" spans="1:9" x14ac:dyDescent="0.25">
      <c r="A36" s="16" t="s">
        <v>17</v>
      </c>
      <c r="B36" s="19" t="s">
        <v>44</v>
      </c>
      <c r="C36" s="16" t="s">
        <v>29</v>
      </c>
      <c r="D36" s="16" t="s">
        <v>49</v>
      </c>
      <c r="E36" s="16" t="s">
        <v>181</v>
      </c>
      <c r="F36" s="16" t="s">
        <v>43</v>
      </c>
      <c r="G36" s="20">
        <v>58.9</v>
      </c>
      <c r="H36" s="20">
        <v>29.45</v>
      </c>
      <c r="I36" s="20">
        <f t="shared" si="2"/>
        <v>50</v>
      </c>
    </row>
    <row r="37" spans="1:9" x14ac:dyDescent="0.25">
      <c r="A37" s="16" t="s">
        <v>250</v>
      </c>
      <c r="B37" s="19" t="s">
        <v>44</v>
      </c>
      <c r="C37" s="16" t="s">
        <v>29</v>
      </c>
      <c r="D37" s="16" t="s">
        <v>49</v>
      </c>
      <c r="E37" s="16" t="s">
        <v>182</v>
      </c>
      <c r="F37" s="16" t="s">
        <v>43</v>
      </c>
      <c r="G37" s="20">
        <v>16.100000000000001</v>
      </c>
      <c r="H37" s="20">
        <v>8.08</v>
      </c>
      <c r="I37" s="20">
        <f t="shared" si="2"/>
        <v>50.186335403726702</v>
      </c>
    </row>
    <row r="38" spans="1:9" x14ac:dyDescent="0.25">
      <c r="A38" s="16" t="s">
        <v>251</v>
      </c>
      <c r="B38" s="19" t="s">
        <v>44</v>
      </c>
      <c r="C38" s="16" t="s">
        <v>29</v>
      </c>
      <c r="D38" s="16" t="s">
        <v>49</v>
      </c>
      <c r="E38" s="16" t="s">
        <v>183</v>
      </c>
      <c r="F38" s="16" t="s">
        <v>43</v>
      </c>
      <c r="G38" s="20">
        <v>38.99</v>
      </c>
      <c r="H38" s="20">
        <v>19.495000000000001</v>
      </c>
      <c r="I38" s="20">
        <f t="shared" si="2"/>
        <v>50</v>
      </c>
    </row>
    <row r="39" spans="1:9" x14ac:dyDescent="0.25">
      <c r="A39" s="16" t="s">
        <v>20</v>
      </c>
      <c r="B39" s="19" t="s">
        <v>44</v>
      </c>
      <c r="C39" s="16" t="s">
        <v>29</v>
      </c>
      <c r="D39" s="16" t="s">
        <v>49</v>
      </c>
      <c r="E39" s="16" t="s">
        <v>184</v>
      </c>
      <c r="F39" s="16" t="s">
        <v>43</v>
      </c>
      <c r="G39" s="20">
        <v>50</v>
      </c>
      <c r="H39" s="20">
        <v>25</v>
      </c>
      <c r="I39" s="20">
        <f t="shared" si="2"/>
        <v>50</v>
      </c>
    </row>
    <row r="40" spans="1:9" x14ac:dyDescent="0.25">
      <c r="A40" s="16" t="s">
        <v>19</v>
      </c>
      <c r="B40" s="19" t="s">
        <v>44</v>
      </c>
      <c r="C40" s="16" t="s">
        <v>29</v>
      </c>
      <c r="D40" s="16" t="s">
        <v>49</v>
      </c>
      <c r="E40" s="16" t="s">
        <v>185</v>
      </c>
      <c r="F40" s="16" t="s">
        <v>43</v>
      </c>
      <c r="G40" s="20">
        <v>113.35</v>
      </c>
      <c r="H40" s="20">
        <v>56.674999999999997</v>
      </c>
      <c r="I40" s="20">
        <f t="shared" si="2"/>
        <v>50</v>
      </c>
    </row>
    <row r="41" spans="1:9" x14ac:dyDescent="0.25">
      <c r="A41" s="16" t="s">
        <v>53</v>
      </c>
      <c r="B41" s="19" t="s">
        <v>44</v>
      </c>
      <c r="C41" s="16" t="s">
        <v>29</v>
      </c>
      <c r="D41" s="16" t="s">
        <v>49</v>
      </c>
      <c r="E41" s="16" t="s">
        <v>224</v>
      </c>
      <c r="F41" s="16" t="s">
        <v>43</v>
      </c>
      <c r="G41" s="20">
        <v>43.9</v>
      </c>
      <c r="H41" s="20">
        <v>21.95</v>
      </c>
      <c r="I41" s="20">
        <f t="shared" si="2"/>
        <v>50</v>
      </c>
    </row>
    <row r="42" spans="1:9" ht="20.399999999999999" x14ac:dyDescent="0.25">
      <c r="A42" s="16" t="s">
        <v>56</v>
      </c>
      <c r="B42" s="19" t="s">
        <v>41</v>
      </c>
      <c r="C42" s="16" t="s">
        <v>29</v>
      </c>
      <c r="D42" s="16" t="s">
        <v>49</v>
      </c>
      <c r="E42" s="16" t="s">
        <v>238</v>
      </c>
      <c r="F42" s="16" t="s">
        <v>40</v>
      </c>
      <c r="G42" s="20">
        <v>350</v>
      </c>
      <c r="H42" s="20">
        <v>163.523</v>
      </c>
      <c r="I42" s="20">
        <f t="shared" si="2"/>
        <v>46.720857142857142</v>
      </c>
    </row>
    <row r="43" spans="1:9" x14ac:dyDescent="0.25">
      <c r="A43" s="12" t="s">
        <v>144</v>
      </c>
      <c r="B43" s="13" t="s">
        <v>52</v>
      </c>
      <c r="C43" s="12" t="s">
        <v>29</v>
      </c>
      <c r="D43" s="12" t="s">
        <v>51</v>
      </c>
      <c r="E43" s="12" t="s">
        <v>28</v>
      </c>
      <c r="F43" s="12" t="s">
        <v>28</v>
      </c>
      <c r="G43" s="14">
        <f>+G44</f>
        <v>233.70000000000002</v>
      </c>
      <c r="H43" s="14">
        <f>+H44</f>
        <v>83.075999999999993</v>
      </c>
      <c r="I43" s="24">
        <f t="shared" si="2"/>
        <v>35.54813863928112</v>
      </c>
    </row>
    <row r="44" spans="1:9" x14ac:dyDescent="0.25">
      <c r="A44" s="12" t="s">
        <v>57</v>
      </c>
      <c r="B44" s="13" t="s">
        <v>55</v>
      </c>
      <c r="C44" s="12" t="s">
        <v>29</v>
      </c>
      <c r="D44" s="12" t="s">
        <v>54</v>
      </c>
      <c r="E44" s="12" t="s">
        <v>28</v>
      </c>
      <c r="F44" s="12" t="s">
        <v>28</v>
      </c>
      <c r="G44" s="14">
        <f>+G45</f>
        <v>233.70000000000002</v>
      </c>
      <c r="H44" s="14">
        <f>+H45</f>
        <v>83.075999999999993</v>
      </c>
      <c r="I44" s="24">
        <f t="shared" si="2"/>
        <v>35.54813863928112</v>
      </c>
    </row>
    <row r="45" spans="1:9" x14ac:dyDescent="0.25">
      <c r="A45" s="12" t="s">
        <v>58</v>
      </c>
      <c r="B45" s="13" t="s">
        <v>42</v>
      </c>
      <c r="C45" s="12" t="s">
        <v>29</v>
      </c>
      <c r="D45" s="12" t="s">
        <v>54</v>
      </c>
      <c r="E45" s="12" t="s">
        <v>178</v>
      </c>
      <c r="F45" s="12" t="s">
        <v>28</v>
      </c>
      <c r="G45" s="14">
        <f>SUM(G46:G47)</f>
        <v>233.70000000000002</v>
      </c>
      <c r="H45" s="14">
        <f>SUM(H46:H47)</f>
        <v>83.075999999999993</v>
      </c>
      <c r="I45" s="24">
        <f t="shared" si="2"/>
        <v>35.54813863928112</v>
      </c>
    </row>
    <row r="46" spans="1:9" ht="20.399999999999999" x14ac:dyDescent="0.25">
      <c r="A46" s="16" t="s">
        <v>61</v>
      </c>
      <c r="B46" s="19" t="s">
        <v>190</v>
      </c>
      <c r="C46" s="16" t="s">
        <v>29</v>
      </c>
      <c r="D46" s="16" t="s">
        <v>54</v>
      </c>
      <c r="E46" s="16" t="s">
        <v>186</v>
      </c>
      <c r="F46" s="16" t="s">
        <v>38</v>
      </c>
      <c r="G46" s="20">
        <v>179.49</v>
      </c>
      <c r="H46" s="20">
        <v>64.388999999999996</v>
      </c>
      <c r="I46" s="20">
        <f t="shared" si="2"/>
        <v>35.873307705164628</v>
      </c>
    </row>
    <row r="47" spans="1:9" ht="36" customHeight="1" x14ac:dyDescent="0.25">
      <c r="A47" s="16" t="s">
        <v>64</v>
      </c>
      <c r="B47" s="19" t="s">
        <v>189</v>
      </c>
      <c r="C47" s="16" t="s">
        <v>29</v>
      </c>
      <c r="D47" s="16" t="s">
        <v>54</v>
      </c>
      <c r="E47" s="16" t="s">
        <v>186</v>
      </c>
      <c r="F47" s="16" t="s">
        <v>192</v>
      </c>
      <c r="G47" s="20">
        <v>54.21</v>
      </c>
      <c r="H47" s="20">
        <v>18.687000000000001</v>
      </c>
      <c r="I47" s="20">
        <f t="shared" si="2"/>
        <v>34.471499723298287</v>
      </c>
    </row>
    <row r="48" spans="1:9" ht="20.399999999999999" x14ac:dyDescent="0.25">
      <c r="A48" s="12" t="s">
        <v>66</v>
      </c>
      <c r="B48" s="13" t="s">
        <v>60</v>
      </c>
      <c r="C48" s="12" t="s">
        <v>29</v>
      </c>
      <c r="D48" s="12" t="s">
        <v>59</v>
      </c>
      <c r="E48" s="12" t="s">
        <v>165</v>
      </c>
      <c r="F48" s="12" t="s">
        <v>28</v>
      </c>
      <c r="G48" s="14">
        <f>+G49+G52</f>
        <v>1070</v>
      </c>
      <c r="H48" s="14">
        <f>+H49+H52</f>
        <v>365.6</v>
      </c>
      <c r="I48" s="14">
        <f t="shared" si="2"/>
        <v>34.168224299065422</v>
      </c>
    </row>
    <row r="49" spans="1:9" ht="30.6" x14ac:dyDescent="0.25">
      <c r="A49" s="12" t="s">
        <v>141</v>
      </c>
      <c r="B49" s="13" t="s">
        <v>63</v>
      </c>
      <c r="C49" s="12" t="s">
        <v>29</v>
      </c>
      <c r="D49" s="12" t="s">
        <v>62</v>
      </c>
      <c r="E49" s="12" t="s">
        <v>164</v>
      </c>
      <c r="F49" s="12" t="s">
        <v>28</v>
      </c>
      <c r="G49" s="14">
        <f>SUM(G50:G51)</f>
        <v>70</v>
      </c>
      <c r="H49" s="14">
        <f>SUM(H50:H51)</f>
        <v>0</v>
      </c>
      <c r="I49" s="14">
        <f t="shared" si="2"/>
        <v>0</v>
      </c>
    </row>
    <row r="50" spans="1:9" ht="20.399999999999999" x14ac:dyDescent="0.25">
      <c r="A50" s="16" t="s">
        <v>67</v>
      </c>
      <c r="B50" s="19" t="s">
        <v>41</v>
      </c>
      <c r="C50" s="16" t="s">
        <v>29</v>
      </c>
      <c r="D50" s="16" t="s">
        <v>62</v>
      </c>
      <c r="E50" s="16" t="s">
        <v>149</v>
      </c>
      <c r="F50" s="16" t="s">
        <v>40</v>
      </c>
      <c r="G50" s="20">
        <v>60</v>
      </c>
      <c r="H50" s="20">
        <v>0</v>
      </c>
      <c r="I50" s="20">
        <f t="shared" si="2"/>
        <v>0</v>
      </c>
    </row>
    <row r="51" spans="1:9" ht="20.399999999999999" x14ac:dyDescent="0.25">
      <c r="A51" s="12" t="s">
        <v>70</v>
      </c>
      <c r="B51" s="19" t="s">
        <v>41</v>
      </c>
      <c r="C51" s="16" t="s">
        <v>29</v>
      </c>
      <c r="D51" s="16" t="s">
        <v>62</v>
      </c>
      <c r="E51" s="16" t="s">
        <v>150</v>
      </c>
      <c r="F51" s="16" t="s">
        <v>40</v>
      </c>
      <c r="G51" s="20">
        <v>10</v>
      </c>
      <c r="H51" s="20">
        <v>0</v>
      </c>
      <c r="I51" s="20">
        <f t="shared" si="2"/>
        <v>0</v>
      </c>
    </row>
    <row r="52" spans="1:9" x14ac:dyDescent="0.25">
      <c r="A52" s="12" t="s">
        <v>71</v>
      </c>
      <c r="B52" s="13" t="s">
        <v>69</v>
      </c>
      <c r="C52" s="12" t="s">
        <v>29</v>
      </c>
      <c r="D52" s="12" t="s">
        <v>68</v>
      </c>
      <c r="E52" s="12" t="s">
        <v>165</v>
      </c>
      <c r="F52" s="12" t="s">
        <v>28</v>
      </c>
      <c r="G52" s="14">
        <f>+G53</f>
        <v>1000</v>
      </c>
      <c r="H52" s="14">
        <f>+H53</f>
        <v>365.6</v>
      </c>
      <c r="I52" s="14">
        <f t="shared" si="2"/>
        <v>36.56</v>
      </c>
    </row>
    <row r="53" spans="1:9" x14ac:dyDescent="0.25">
      <c r="A53" s="3" t="s">
        <v>72</v>
      </c>
      <c r="B53" s="13" t="s">
        <v>65</v>
      </c>
      <c r="C53" s="12" t="s">
        <v>29</v>
      </c>
      <c r="D53" s="12" t="s">
        <v>68</v>
      </c>
      <c r="E53" s="12" t="s">
        <v>164</v>
      </c>
      <c r="F53" s="12" t="s">
        <v>28</v>
      </c>
      <c r="G53" s="14">
        <f>+G54</f>
        <v>1000</v>
      </c>
      <c r="H53" s="14">
        <f>+H54</f>
        <v>365.6</v>
      </c>
      <c r="I53" s="14">
        <f t="shared" si="2"/>
        <v>36.56</v>
      </c>
    </row>
    <row r="54" spans="1:9" ht="20.399999999999999" x14ac:dyDescent="0.25">
      <c r="A54" s="12" t="s">
        <v>203</v>
      </c>
      <c r="B54" s="6" t="s">
        <v>41</v>
      </c>
      <c r="C54" s="3" t="s">
        <v>29</v>
      </c>
      <c r="D54" s="3" t="s">
        <v>68</v>
      </c>
      <c r="E54" s="3" t="s">
        <v>166</v>
      </c>
      <c r="F54" s="3" t="s">
        <v>40</v>
      </c>
      <c r="G54" s="9">
        <v>1000</v>
      </c>
      <c r="H54" s="9">
        <v>365.6</v>
      </c>
      <c r="I54" s="20">
        <f t="shared" si="2"/>
        <v>36.56</v>
      </c>
    </row>
    <row r="55" spans="1:9" x14ac:dyDescent="0.25">
      <c r="A55" s="12" t="s">
        <v>204</v>
      </c>
      <c r="B55" s="13" t="s">
        <v>74</v>
      </c>
      <c r="C55" s="12" t="s">
        <v>29</v>
      </c>
      <c r="D55" s="12" t="s">
        <v>73</v>
      </c>
      <c r="E55" s="12" t="s">
        <v>167</v>
      </c>
      <c r="F55" s="12" t="s">
        <v>28</v>
      </c>
      <c r="G55" s="14">
        <f>+G56+G62+G64</f>
        <v>6909.3722799999996</v>
      </c>
      <c r="H55" s="14">
        <f>+H56+H62+H64</f>
        <v>1261.885</v>
      </c>
      <c r="I55" s="14">
        <f t="shared" si="2"/>
        <v>18.263381228605617</v>
      </c>
    </row>
    <row r="56" spans="1:9" x14ac:dyDescent="0.25">
      <c r="A56" s="12" t="s">
        <v>77</v>
      </c>
      <c r="B56" s="13" t="s">
        <v>76</v>
      </c>
      <c r="C56" s="12" t="s">
        <v>29</v>
      </c>
      <c r="D56" s="12" t="s">
        <v>75</v>
      </c>
      <c r="E56" s="12" t="s">
        <v>160</v>
      </c>
      <c r="F56" s="12" t="s">
        <v>28</v>
      </c>
      <c r="G56" s="14">
        <f>SUM(G57:G61)</f>
        <v>5529.3722799999996</v>
      </c>
      <c r="H56" s="14">
        <f>SUM(H57:H61)</f>
        <v>1039.2090000000001</v>
      </c>
      <c r="I56" s="14">
        <f t="shared" si="2"/>
        <v>18.794339526728344</v>
      </c>
    </row>
    <row r="57" spans="1:9" ht="20.399999999999999" x14ac:dyDescent="0.25">
      <c r="A57" s="12" t="s">
        <v>205</v>
      </c>
      <c r="B57" s="19" t="s">
        <v>41</v>
      </c>
      <c r="C57" s="16" t="s">
        <v>29</v>
      </c>
      <c r="D57" s="16" t="s">
        <v>75</v>
      </c>
      <c r="E57" s="16" t="s">
        <v>168</v>
      </c>
      <c r="F57" s="16" t="s">
        <v>40</v>
      </c>
      <c r="G57" s="20">
        <v>2700</v>
      </c>
      <c r="H57" s="20">
        <v>696</v>
      </c>
      <c r="I57" s="20">
        <f t="shared" si="2"/>
        <v>25.777777777777779</v>
      </c>
    </row>
    <row r="58" spans="1:9" ht="20.399999999999999" x14ac:dyDescent="0.25">
      <c r="A58" s="12" t="s">
        <v>80</v>
      </c>
      <c r="B58" s="19" t="s">
        <v>41</v>
      </c>
      <c r="C58" s="16" t="s">
        <v>29</v>
      </c>
      <c r="D58" s="16" t="s">
        <v>75</v>
      </c>
      <c r="E58" s="16" t="s">
        <v>197</v>
      </c>
      <c r="F58" s="16" t="s">
        <v>40</v>
      </c>
      <c r="G58" s="20">
        <v>770.5</v>
      </c>
      <c r="H58" s="20">
        <v>0</v>
      </c>
      <c r="I58" s="20">
        <f t="shared" si="2"/>
        <v>0</v>
      </c>
    </row>
    <row r="59" spans="1:9" ht="20.399999999999999" x14ac:dyDescent="0.25">
      <c r="A59" s="12" t="s">
        <v>81</v>
      </c>
      <c r="B59" s="19" t="s">
        <v>41</v>
      </c>
      <c r="C59" s="16" t="s">
        <v>29</v>
      </c>
      <c r="D59" s="16" t="s">
        <v>75</v>
      </c>
      <c r="E59" s="16" t="s">
        <v>225</v>
      </c>
      <c r="F59" s="16" t="s">
        <v>40</v>
      </c>
      <c r="G59" s="20">
        <v>901</v>
      </c>
      <c r="H59" s="20">
        <v>0</v>
      </c>
      <c r="I59" s="20">
        <f t="shared" si="2"/>
        <v>0</v>
      </c>
    </row>
    <row r="60" spans="1:9" ht="20.399999999999999" x14ac:dyDescent="0.25">
      <c r="A60" s="12" t="s">
        <v>206</v>
      </c>
      <c r="B60" s="19" t="s">
        <v>41</v>
      </c>
      <c r="C60" s="16" t="s">
        <v>29</v>
      </c>
      <c r="D60" s="16" t="s">
        <v>75</v>
      </c>
      <c r="E60" s="16" t="s">
        <v>226</v>
      </c>
      <c r="F60" s="16" t="s">
        <v>40</v>
      </c>
      <c r="G60" s="20">
        <v>908.89228000000003</v>
      </c>
      <c r="H60" s="20">
        <v>343.209</v>
      </c>
      <c r="I60" s="20">
        <f t="shared" si="2"/>
        <v>37.761240528965658</v>
      </c>
    </row>
    <row r="61" spans="1:9" ht="20.399999999999999" x14ac:dyDescent="0.25">
      <c r="A61" s="12" t="s">
        <v>252</v>
      </c>
      <c r="B61" s="19" t="s">
        <v>41</v>
      </c>
      <c r="C61" s="16" t="s">
        <v>29</v>
      </c>
      <c r="D61" s="16" t="s">
        <v>75</v>
      </c>
      <c r="E61" s="16" t="s">
        <v>227</v>
      </c>
      <c r="F61" s="16" t="s">
        <v>40</v>
      </c>
      <c r="G61" s="20">
        <v>248.98</v>
      </c>
      <c r="H61" s="20">
        <v>0</v>
      </c>
      <c r="I61" s="20">
        <f t="shared" si="2"/>
        <v>0</v>
      </c>
    </row>
    <row r="62" spans="1:9" x14ac:dyDescent="0.25">
      <c r="A62" s="12" t="s">
        <v>84</v>
      </c>
      <c r="B62" s="13" t="s">
        <v>79</v>
      </c>
      <c r="C62" s="12" t="s">
        <v>29</v>
      </c>
      <c r="D62" s="12" t="s">
        <v>78</v>
      </c>
      <c r="E62" s="12" t="s">
        <v>162</v>
      </c>
      <c r="F62" s="12" t="s">
        <v>28</v>
      </c>
      <c r="G62" s="14">
        <f>+G63</f>
        <v>370</v>
      </c>
      <c r="H62" s="14">
        <f>+H63</f>
        <v>200.67599999999999</v>
      </c>
      <c r="I62" s="14">
        <f t="shared" si="2"/>
        <v>54.236756756756755</v>
      </c>
    </row>
    <row r="63" spans="1:9" ht="20.399999999999999" x14ac:dyDescent="0.25">
      <c r="A63" s="3" t="s">
        <v>85</v>
      </c>
      <c r="B63" s="6" t="s">
        <v>41</v>
      </c>
      <c r="C63" s="3" t="s">
        <v>29</v>
      </c>
      <c r="D63" s="3" t="s">
        <v>78</v>
      </c>
      <c r="E63" s="3" t="s">
        <v>163</v>
      </c>
      <c r="F63" s="3" t="s">
        <v>40</v>
      </c>
      <c r="G63" s="9">
        <v>370</v>
      </c>
      <c r="H63" s="9">
        <v>200.67599999999999</v>
      </c>
      <c r="I63" s="20">
        <f t="shared" si="2"/>
        <v>54.236756756756755</v>
      </c>
    </row>
    <row r="64" spans="1:9" x14ac:dyDescent="0.25">
      <c r="A64" s="12" t="s">
        <v>207</v>
      </c>
      <c r="B64" s="13" t="s">
        <v>83</v>
      </c>
      <c r="C64" s="12" t="s">
        <v>29</v>
      </c>
      <c r="D64" s="12" t="s">
        <v>82</v>
      </c>
      <c r="E64" s="12" t="s">
        <v>162</v>
      </c>
      <c r="F64" s="12" t="s">
        <v>28</v>
      </c>
      <c r="G64" s="14">
        <f>SUM(G65:G66)</f>
        <v>1010</v>
      </c>
      <c r="H64" s="14">
        <f>+H65+H66</f>
        <v>22</v>
      </c>
      <c r="I64" s="14">
        <f t="shared" si="2"/>
        <v>2.1782178217821779</v>
      </c>
    </row>
    <row r="65" spans="1:9" ht="20.399999999999999" x14ac:dyDescent="0.25">
      <c r="A65" s="12" t="s">
        <v>253</v>
      </c>
      <c r="B65" s="19" t="s">
        <v>41</v>
      </c>
      <c r="C65" s="16" t="s">
        <v>29</v>
      </c>
      <c r="D65" s="16" t="s">
        <v>82</v>
      </c>
      <c r="E65" s="16" t="s">
        <v>169</v>
      </c>
      <c r="F65" s="16" t="s">
        <v>40</v>
      </c>
      <c r="G65" s="20">
        <v>1000</v>
      </c>
      <c r="H65" s="20">
        <v>22</v>
      </c>
      <c r="I65" s="20">
        <f t="shared" ref="I65:I82" si="3">+H65/G65*100</f>
        <v>2.1999999999999997</v>
      </c>
    </row>
    <row r="66" spans="1:9" ht="20.399999999999999" x14ac:dyDescent="0.25">
      <c r="A66" s="12" t="s">
        <v>208</v>
      </c>
      <c r="B66" s="19" t="s">
        <v>41</v>
      </c>
      <c r="C66" s="16" t="s">
        <v>29</v>
      </c>
      <c r="D66" s="16" t="s">
        <v>82</v>
      </c>
      <c r="E66" s="16" t="s">
        <v>228</v>
      </c>
      <c r="F66" s="16" t="s">
        <v>40</v>
      </c>
      <c r="G66" s="20">
        <v>10</v>
      </c>
      <c r="H66" s="20">
        <v>0</v>
      </c>
      <c r="I66" s="20">
        <f t="shared" si="3"/>
        <v>0</v>
      </c>
    </row>
    <row r="67" spans="1:9" x14ac:dyDescent="0.25">
      <c r="A67" s="16" t="s">
        <v>209</v>
      </c>
      <c r="B67" s="13" t="s">
        <v>87</v>
      </c>
      <c r="C67" s="12" t="s">
        <v>29</v>
      </c>
      <c r="D67" s="12" t="s">
        <v>86</v>
      </c>
      <c r="E67" s="12" t="s">
        <v>159</v>
      </c>
      <c r="F67" s="12" t="s">
        <v>28</v>
      </c>
      <c r="G67" s="14">
        <f>+G68+G76+G74</f>
        <v>15639.5535</v>
      </c>
      <c r="H67" s="14">
        <f>+H68+H76+H74</f>
        <v>8169.3339999999998</v>
      </c>
      <c r="I67" s="14">
        <f t="shared" si="3"/>
        <v>52.235084588572178</v>
      </c>
    </row>
    <row r="68" spans="1:9" x14ac:dyDescent="0.25">
      <c r="A68" s="17" t="s">
        <v>90</v>
      </c>
      <c r="B68" s="29" t="s">
        <v>89</v>
      </c>
      <c r="C68" s="30" t="s">
        <v>29</v>
      </c>
      <c r="D68" s="30" t="s">
        <v>88</v>
      </c>
      <c r="E68" s="30" t="s">
        <v>160</v>
      </c>
      <c r="F68" s="30" t="s">
        <v>28</v>
      </c>
      <c r="G68" s="31">
        <f>SUM(G69:G73)</f>
        <v>5159.5535</v>
      </c>
      <c r="H68" s="31">
        <f>SUM(H69:H72)</f>
        <v>3117.837</v>
      </c>
      <c r="I68" s="31">
        <f t="shared" si="3"/>
        <v>60.428426607069774</v>
      </c>
    </row>
    <row r="69" spans="1:9" ht="33" customHeight="1" x14ac:dyDescent="0.25">
      <c r="A69" s="16" t="s">
        <v>210</v>
      </c>
      <c r="B69" s="19" t="s">
        <v>41</v>
      </c>
      <c r="C69" s="16" t="s">
        <v>29</v>
      </c>
      <c r="D69" s="16" t="s">
        <v>88</v>
      </c>
      <c r="E69" s="16" t="s">
        <v>193</v>
      </c>
      <c r="F69" s="16" t="s">
        <v>40</v>
      </c>
      <c r="G69" s="20">
        <v>373.43</v>
      </c>
      <c r="H69" s="20">
        <v>59.48</v>
      </c>
      <c r="I69" s="20">
        <f t="shared" si="3"/>
        <v>15.928018638031222</v>
      </c>
    </row>
    <row r="70" spans="1:9" ht="34.5" customHeight="1" x14ac:dyDescent="0.25">
      <c r="A70" s="12" t="s">
        <v>93</v>
      </c>
      <c r="B70" s="19" t="s">
        <v>41</v>
      </c>
      <c r="C70" s="16" t="s">
        <v>29</v>
      </c>
      <c r="D70" s="16" t="s">
        <v>88</v>
      </c>
      <c r="E70" s="16" t="s">
        <v>161</v>
      </c>
      <c r="F70" s="16" t="s">
        <v>40</v>
      </c>
      <c r="G70" s="20">
        <v>950</v>
      </c>
      <c r="H70" s="20">
        <v>382.76499999999999</v>
      </c>
      <c r="I70" s="20">
        <f t="shared" si="3"/>
        <v>40.291052631578943</v>
      </c>
    </row>
    <row r="71" spans="1:9" ht="33.75" customHeight="1" x14ac:dyDescent="0.25">
      <c r="A71" s="16" t="s">
        <v>94</v>
      </c>
      <c r="B71" s="19" t="s">
        <v>41</v>
      </c>
      <c r="C71" s="16" t="s">
        <v>29</v>
      </c>
      <c r="D71" s="16" t="s">
        <v>88</v>
      </c>
      <c r="E71" s="16" t="s">
        <v>198</v>
      </c>
      <c r="F71" s="16" t="s">
        <v>194</v>
      </c>
      <c r="G71" s="20">
        <v>2930.77</v>
      </c>
      <c r="H71" s="20">
        <v>2675.5920000000001</v>
      </c>
      <c r="I71" s="20">
        <f t="shared" si="3"/>
        <v>91.293141392876279</v>
      </c>
    </row>
    <row r="72" spans="1:9" ht="33" customHeight="1" x14ac:dyDescent="0.25">
      <c r="A72" s="16" t="s">
        <v>95</v>
      </c>
      <c r="B72" s="19" t="s">
        <v>41</v>
      </c>
      <c r="C72" s="16" t="s">
        <v>29</v>
      </c>
      <c r="D72" s="16" t="s">
        <v>88</v>
      </c>
      <c r="E72" s="16" t="s">
        <v>229</v>
      </c>
      <c r="F72" s="16" t="s">
        <v>194</v>
      </c>
      <c r="G72" s="20">
        <v>9.0534999999999997</v>
      </c>
      <c r="H72" s="20">
        <v>0</v>
      </c>
      <c r="I72" s="20">
        <f t="shared" si="3"/>
        <v>0</v>
      </c>
    </row>
    <row r="73" spans="1:9" ht="33" customHeight="1" x14ac:dyDescent="0.25">
      <c r="A73" s="16" t="s">
        <v>96</v>
      </c>
      <c r="B73" s="19" t="s">
        <v>41</v>
      </c>
      <c r="C73" s="16" t="s">
        <v>29</v>
      </c>
      <c r="D73" s="16" t="s">
        <v>88</v>
      </c>
      <c r="E73" s="16" t="s">
        <v>239</v>
      </c>
      <c r="F73" s="16" t="s">
        <v>194</v>
      </c>
      <c r="G73" s="33">
        <v>896.3</v>
      </c>
      <c r="H73" s="33">
        <v>0</v>
      </c>
      <c r="I73" s="20">
        <f t="shared" si="3"/>
        <v>0</v>
      </c>
    </row>
    <row r="74" spans="1:9" ht="33" customHeight="1" x14ac:dyDescent="0.25">
      <c r="A74" s="16" t="s">
        <v>211</v>
      </c>
      <c r="B74" s="13" t="s">
        <v>242</v>
      </c>
      <c r="C74" s="12" t="s">
        <v>29</v>
      </c>
      <c r="D74" s="12" t="s">
        <v>240</v>
      </c>
      <c r="E74" s="12" t="s">
        <v>167</v>
      </c>
      <c r="F74" s="12" t="s">
        <v>40</v>
      </c>
      <c r="G74" s="31">
        <v>50</v>
      </c>
      <c r="H74" s="31">
        <f>+H75</f>
        <v>13.148</v>
      </c>
      <c r="I74" s="20">
        <f t="shared" si="3"/>
        <v>26.295999999999996</v>
      </c>
    </row>
    <row r="75" spans="1:9" ht="33" customHeight="1" x14ac:dyDescent="0.25">
      <c r="A75" s="16" t="s">
        <v>97</v>
      </c>
      <c r="B75" s="19" t="s">
        <v>41</v>
      </c>
      <c r="C75" s="16" t="s">
        <v>29</v>
      </c>
      <c r="D75" s="16" t="s">
        <v>240</v>
      </c>
      <c r="E75" s="16" t="s">
        <v>241</v>
      </c>
      <c r="F75" s="16" t="s">
        <v>40</v>
      </c>
      <c r="G75" s="33">
        <v>50</v>
      </c>
      <c r="H75" s="33">
        <v>13.148</v>
      </c>
      <c r="I75" s="20">
        <f t="shared" si="3"/>
        <v>26.295999999999996</v>
      </c>
    </row>
    <row r="76" spans="1:9" x14ac:dyDescent="0.25">
      <c r="A76" s="3" t="s">
        <v>142</v>
      </c>
      <c r="B76" s="29" t="s">
        <v>92</v>
      </c>
      <c r="C76" s="30" t="s">
        <v>29</v>
      </c>
      <c r="D76" s="30" t="s">
        <v>91</v>
      </c>
      <c r="E76" s="26" t="s">
        <v>160</v>
      </c>
      <c r="F76" s="30" t="s">
        <v>28</v>
      </c>
      <c r="G76" s="31">
        <f>SUM(G77:G85)</f>
        <v>10430</v>
      </c>
      <c r="H76" s="31">
        <f>SUM(H77:H85)</f>
        <v>5038.3490000000002</v>
      </c>
      <c r="I76" s="14">
        <f t="shared" si="3"/>
        <v>48.306318312559924</v>
      </c>
    </row>
    <row r="77" spans="1:9" ht="20.399999999999999" x14ac:dyDescent="0.25">
      <c r="A77" s="16" t="s">
        <v>212</v>
      </c>
      <c r="B77" s="19" t="s">
        <v>41</v>
      </c>
      <c r="C77" s="16" t="s">
        <v>29</v>
      </c>
      <c r="D77" s="16" t="s">
        <v>91</v>
      </c>
      <c r="E77" s="16" t="s">
        <v>170</v>
      </c>
      <c r="F77" s="16" t="s">
        <v>40</v>
      </c>
      <c r="G77" s="20">
        <v>2300</v>
      </c>
      <c r="H77" s="20">
        <v>1914.4559999999999</v>
      </c>
      <c r="I77" s="20">
        <f t="shared" si="3"/>
        <v>83.237217391304341</v>
      </c>
    </row>
    <row r="78" spans="1:9" ht="20.399999999999999" x14ac:dyDescent="0.25">
      <c r="A78" s="16" t="s">
        <v>102</v>
      </c>
      <c r="B78" s="19" t="s">
        <v>41</v>
      </c>
      <c r="C78" s="16" t="s">
        <v>29</v>
      </c>
      <c r="D78" s="16" t="s">
        <v>91</v>
      </c>
      <c r="E78" s="16" t="s">
        <v>171</v>
      </c>
      <c r="F78" s="16" t="s">
        <v>40</v>
      </c>
      <c r="G78" s="20">
        <v>50</v>
      </c>
      <c r="H78" s="20">
        <v>0</v>
      </c>
      <c r="I78" s="20">
        <f t="shared" si="3"/>
        <v>0</v>
      </c>
    </row>
    <row r="79" spans="1:9" ht="20.399999999999999" x14ac:dyDescent="0.25">
      <c r="A79" s="16" t="s">
        <v>213</v>
      </c>
      <c r="B79" s="19" t="s">
        <v>41</v>
      </c>
      <c r="C79" s="16" t="s">
        <v>29</v>
      </c>
      <c r="D79" s="16" t="s">
        <v>91</v>
      </c>
      <c r="E79" s="16" t="s">
        <v>172</v>
      </c>
      <c r="F79" s="16" t="s">
        <v>40</v>
      </c>
      <c r="G79" s="20">
        <v>16</v>
      </c>
      <c r="H79" s="20">
        <v>0</v>
      </c>
      <c r="I79" s="20">
        <f t="shared" si="3"/>
        <v>0</v>
      </c>
    </row>
    <row r="80" spans="1:9" ht="20.399999999999999" x14ac:dyDescent="0.25">
      <c r="A80" s="16" t="s">
        <v>103</v>
      </c>
      <c r="B80" s="19" t="s">
        <v>41</v>
      </c>
      <c r="C80" s="16" t="s">
        <v>29</v>
      </c>
      <c r="D80" s="16" t="s">
        <v>91</v>
      </c>
      <c r="E80" s="16" t="s">
        <v>237</v>
      </c>
      <c r="F80" s="16" t="s">
        <v>40</v>
      </c>
      <c r="G80" s="20">
        <v>4770</v>
      </c>
      <c r="H80" s="20">
        <v>3123.893</v>
      </c>
      <c r="I80" s="20">
        <f t="shared" si="3"/>
        <v>65.490419287211736</v>
      </c>
    </row>
    <row r="81" spans="1:9" ht="20.399999999999999" x14ac:dyDescent="0.25">
      <c r="A81" s="16" t="s">
        <v>106</v>
      </c>
      <c r="B81" s="19" t="s">
        <v>41</v>
      </c>
      <c r="C81" s="16" t="s">
        <v>29</v>
      </c>
      <c r="D81" s="16" t="s">
        <v>91</v>
      </c>
      <c r="E81" s="16" t="s">
        <v>230</v>
      </c>
      <c r="F81" s="16" t="s">
        <v>40</v>
      </c>
      <c r="G81" s="20">
        <v>973.3</v>
      </c>
      <c r="H81" s="20">
        <v>0</v>
      </c>
      <c r="I81" s="20">
        <f t="shared" si="3"/>
        <v>0</v>
      </c>
    </row>
    <row r="82" spans="1:9" ht="20.399999999999999" x14ac:dyDescent="0.25">
      <c r="A82" s="16" t="s">
        <v>109</v>
      </c>
      <c r="B82" s="19" t="s">
        <v>41</v>
      </c>
      <c r="C82" s="16" t="s">
        <v>29</v>
      </c>
      <c r="D82" s="16" t="s">
        <v>91</v>
      </c>
      <c r="E82" s="16" t="s">
        <v>231</v>
      </c>
      <c r="F82" s="16" t="s">
        <v>40</v>
      </c>
      <c r="G82" s="20">
        <v>1087</v>
      </c>
      <c r="H82" s="20">
        <v>0</v>
      </c>
      <c r="I82" s="20">
        <f t="shared" si="3"/>
        <v>0</v>
      </c>
    </row>
    <row r="83" spans="1:9" ht="20.399999999999999" x14ac:dyDescent="0.25">
      <c r="A83" s="16" t="s">
        <v>110</v>
      </c>
      <c r="B83" s="19" t="s">
        <v>41</v>
      </c>
      <c r="C83" s="16" t="s">
        <v>29</v>
      </c>
      <c r="D83" s="16" t="s">
        <v>91</v>
      </c>
      <c r="E83" s="16" t="s">
        <v>232</v>
      </c>
      <c r="F83" s="16" t="s">
        <v>40</v>
      </c>
      <c r="G83" s="20">
        <v>500</v>
      </c>
      <c r="H83" s="20">
        <v>0</v>
      </c>
      <c r="I83" s="20">
        <f t="shared" ref="I83:I85" si="4">+H83/G83*100</f>
        <v>0</v>
      </c>
    </row>
    <row r="84" spans="1:9" ht="20.399999999999999" x14ac:dyDescent="0.25">
      <c r="A84" s="16" t="s">
        <v>113</v>
      </c>
      <c r="B84" s="19" t="s">
        <v>41</v>
      </c>
      <c r="C84" s="16" t="s">
        <v>29</v>
      </c>
      <c r="D84" s="16" t="s">
        <v>91</v>
      </c>
      <c r="E84" s="16" t="s">
        <v>233</v>
      </c>
      <c r="F84" s="16" t="s">
        <v>40</v>
      </c>
      <c r="G84" s="20">
        <v>108.7</v>
      </c>
      <c r="H84" s="20">
        <v>0</v>
      </c>
      <c r="I84" s="20">
        <f t="shared" si="4"/>
        <v>0</v>
      </c>
    </row>
    <row r="85" spans="1:9" ht="20.399999999999999" x14ac:dyDescent="0.25">
      <c r="A85" s="16" t="s">
        <v>114</v>
      </c>
      <c r="B85" s="19" t="s">
        <v>41</v>
      </c>
      <c r="C85" s="16" t="s">
        <v>29</v>
      </c>
      <c r="D85" s="16" t="s">
        <v>91</v>
      </c>
      <c r="E85" s="32" t="s">
        <v>243</v>
      </c>
      <c r="F85" s="16" t="s">
        <v>40</v>
      </c>
      <c r="G85" s="20">
        <v>625</v>
      </c>
      <c r="H85" s="20">
        <v>0</v>
      </c>
      <c r="I85" s="20">
        <f t="shared" si="4"/>
        <v>0</v>
      </c>
    </row>
    <row r="86" spans="1:9" x14ac:dyDescent="0.25">
      <c r="A86" s="12" t="s">
        <v>115</v>
      </c>
      <c r="B86" s="13" t="s">
        <v>99</v>
      </c>
      <c r="C86" s="12" t="s">
        <v>29</v>
      </c>
      <c r="D86" s="12" t="s">
        <v>98</v>
      </c>
      <c r="E86" s="26" t="s">
        <v>155</v>
      </c>
      <c r="F86" s="12" t="s">
        <v>28</v>
      </c>
      <c r="G86" s="14">
        <f>+G87</f>
        <v>492.08600000000001</v>
      </c>
      <c r="H86" s="14">
        <f>+H87</f>
        <v>38.728000000000002</v>
      </c>
      <c r="I86" s="14">
        <f t="shared" ref="I86:I99" si="5">+H86/G86*100</f>
        <v>7.8701690354937961</v>
      </c>
    </row>
    <row r="87" spans="1:9" x14ac:dyDescent="0.25">
      <c r="A87" s="12" t="s">
        <v>116</v>
      </c>
      <c r="B87" s="13" t="s">
        <v>101</v>
      </c>
      <c r="C87" s="12" t="s">
        <v>29</v>
      </c>
      <c r="D87" s="12" t="s">
        <v>100</v>
      </c>
      <c r="E87" s="26" t="s">
        <v>158</v>
      </c>
      <c r="F87" s="12" t="s">
        <v>28</v>
      </c>
      <c r="G87" s="14">
        <f>SUM(G88:G90)</f>
        <v>492.08600000000001</v>
      </c>
      <c r="H87" s="14">
        <f>SUM(H88:H90)</f>
        <v>38.728000000000002</v>
      </c>
      <c r="I87" s="14">
        <f t="shared" si="5"/>
        <v>7.8701690354937961</v>
      </c>
    </row>
    <row r="88" spans="1:9" x14ac:dyDescent="0.25">
      <c r="A88" s="12" t="s">
        <v>119</v>
      </c>
      <c r="B88" s="19" t="s">
        <v>234</v>
      </c>
      <c r="C88" s="16" t="s">
        <v>29</v>
      </c>
      <c r="D88" s="16" t="s">
        <v>100</v>
      </c>
      <c r="E88" s="16" t="s">
        <v>156</v>
      </c>
      <c r="F88" s="16" t="s">
        <v>111</v>
      </c>
      <c r="G88" s="20">
        <v>32.325000000000003</v>
      </c>
      <c r="H88" s="20">
        <v>0</v>
      </c>
      <c r="I88" s="20">
        <f t="shared" si="5"/>
        <v>0</v>
      </c>
    </row>
    <row r="89" spans="1:9" ht="30.6" x14ac:dyDescent="0.25">
      <c r="A89" s="12" t="s">
        <v>122</v>
      </c>
      <c r="B89" s="19" t="s">
        <v>189</v>
      </c>
      <c r="C89" s="16" t="s">
        <v>29</v>
      </c>
      <c r="D89" s="16" t="s">
        <v>100</v>
      </c>
      <c r="E89" s="16" t="s">
        <v>156</v>
      </c>
      <c r="F89" s="16" t="s">
        <v>191</v>
      </c>
      <c r="G89" s="20">
        <v>9.7609999999999992</v>
      </c>
      <c r="H89" s="20">
        <v>0</v>
      </c>
      <c r="I89" s="20">
        <f t="shared" si="5"/>
        <v>0</v>
      </c>
    </row>
    <row r="90" spans="1:9" ht="20.399999999999999" x14ac:dyDescent="0.25">
      <c r="A90" s="16" t="s">
        <v>123</v>
      </c>
      <c r="B90" s="19" t="s">
        <v>41</v>
      </c>
      <c r="C90" s="16" t="s">
        <v>29</v>
      </c>
      <c r="D90" s="16" t="s">
        <v>100</v>
      </c>
      <c r="E90" s="16" t="s">
        <v>156</v>
      </c>
      <c r="F90" s="16" t="s">
        <v>40</v>
      </c>
      <c r="G90" s="20">
        <v>450</v>
      </c>
      <c r="H90" s="20">
        <v>38.728000000000002</v>
      </c>
      <c r="I90" s="20">
        <f t="shared" si="5"/>
        <v>8.6062222222222218</v>
      </c>
    </row>
    <row r="91" spans="1:9" x14ac:dyDescent="0.25">
      <c r="A91" s="12" t="s">
        <v>126</v>
      </c>
      <c r="B91" s="13" t="s">
        <v>118</v>
      </c>
      <c r="C91" s="12" t="s">
        <v>29</v>
      </c>
      <c r="D91" s="12" t="s">
        <v>117</v>
      </c>
      <c r="E91" s="12" t="s">
        <v>28</v>
      </c>
      <c r="F91" s="12" t="s">
        <v>28</v>
      </c>
      <c r="G91" s="14">
        <f t="shared" ref="G91:G93" si="6">+G92</f>
        <v>480</v>
      </c>
      <c r="H91" s="14">
        <f>+H92</f>
        <v>256.96699999999998</v>
      </c>
      <c r="I91" s="14">
        <f t="shared" si="5"/>
        <v>53.534791666666656</v>
      </c>
    </row>
    <row r="92" spans="1:9" x14ac:dyDescent="0.25">
      <c r="A92" s="12" t="s">
        <v>127</v>
      </c>
      <c r="B92" s="13" t="s">
        <v>121</v>
      </c>
      <c r="C92" s="12" t="s">
        <v>29</v>
      </c>
      <c r="D92" s="12" t="s">
        <v>120</v>
      </c>
      <c r="E92" s="12" t="s">
        <v>28</v>
      </c>
      <c r="F92" s="12" t="s">
        <v>28</v>
      </c>
      <c r="G92" s="14">
        <f t="shared" si="6"/>
        <v>480</v>
      </c>
      <c r="H92" s="14">
        <f>+H93</f>
        <v>256.96699999999998</v>
      </c>
      <c r="I92" s="14">
        <f t="shared" si="5"/>
        <v>53.534791666666656</v>
      </c>
    </row>
    <row r="93" spans="1:9" ht="20.399999999999999" x14ac:dyDescent="0.25">
      <c r="A93" s="3" t="s">
        <v>143</v>
      </c>
      <c r="B93" s="13" t="s">
        <v>134</v>
      </c>
      <c r="C93" s="12" t="s">
        <v>29</v>
      </c>
      <c r="D93" s="12" t="s">
        <v>120</v>
      </c>
      <c r="E93" s="12" t="s">
        <v>187</v>
      </c>
      <c r="F93" s="12" t="s">
        <v>28</v>
      </c>
      <c r="G93" s="14">
        <f t="shared" si="6"/>
        <v>480</v>
      </c>
      <c r="H93" s="14">
        <f>+H94</f>
        <v>256.96699999999998</v>
      </c>
      <c r="I93" s="14">
        <f t="shared" si="5"/>
        <v>53.534791666666656</v>
      </c>
    </row>
    <row r="94" spans="1:9" ht="20.399999999999999" x14ac:dyDescent="0.25">
      <c r="A94" s="12" t="s">
        <v>147</v>
      </c>
      <c r="B94" s="6" t="s">
        <v>125</v>
      </c>
      <c r="C94" s="3" t="s">
        <v>29</v>
      </c>
      <c r="D94" s="3" t="s">
        <v>120</v>
      </c>
      <c r="E94" s="3" t="s">
        <v>188</v>
      </c>
      <c r="F94" s="3" t="s">
        <v>124</v>
      </c>
      <c r="G94" s="9">
        <v>480</v>
      </c>
      <c r="H94" s="9">
        <v>256.96699999999998</v>
      </c>
      <c r="I94" s="20">
        <f t="shared" si="5"/>
        <v>53.534791666666656</v>
      </c>
    </row>
    <row r="95" spans="1:9" x14ac:dyDescent="0.25">
      <c r="A95" s="12" t="s">
        <v>214</v>
      </c>
      <c r="B95" s="13" t="s">
        <v>129</v>
      </c>
      <c r="C95" s="12" t="s">
        <v>29</v>
      </c>
      <c r="D95" s="12" t="s">
        <v>128</v>
      </c>
      <c r="E95" s="26" t="s">
        <v>155</v>
      </c>
      <c r="F95" s="12" t="s">
        <v>28</v>
      </c>
      <c r="G95" s="14">
        <f t="shared" ref="G95:G97" si="7">+G96</f>
        <v>950</v>
      </c>
      <c r="H95" s="14">
        <f>+H96</f>
        <v>506.23200000000003</v>
      </c>
      <c r="I95" s="14">
        <f t="shared" si="5"/>
        <v>53.287578947368416</v>
      </c>
    </row>
    <row r="96" spans="1:9" x14ac:dyDescent="0.25">
      <c r="A96" s="12" t="s">
        <v>215</v>
      </c>
      <c r="B96" s="13" t="s">
        <v>131</v>
      </c>
      <c r="C96" s="12" t="s">
        <v>29</v>
      </c>
      <c r="D96" s="12" t="s">
        <v>130</v>
      </c>
      <c r="E96" s="26" t="s">
        <v>158</v>
      </c>
      <c r="F96" s="12" t="s">
        <v>28</v>
      </c>
      <c r="G96" s="14">
        <f t="shared" si="7"/>
        <v>950</v>
      </c>
      <c r="H96" s="14">
        <f>+H97</f>
        <v>506.23200000000003</v>
      </c>
      <c r="I96" s="14">
        <f t="shared" si="5"/>
        <v>53.287578947368416</v>
      </c>
    </row>
    <row r="97" spans="1:9" ht="20.399999999999999" x14ac:dyDescent="0.25">
      <c r="A97" s="3" t="s">
        <v>254</v>
      </c>
      <c r="B97" s="13" t="s">
        <v>135</v>
      </c>
      <c r="C97" s="12" t="s">
        <v>29</v>
      </c>
      <c r="D97" s="12" t="s">
        <v>130</v>
      </c>
      <c r="E97" s="22" t="s">
        <v>157</v>
      </c>
      <c r="F97" s="12" t="s">
        <v>28</v>
      </c>
      <c r="G97" s="14">
        <f t="shared" si="7"/>
        <v>950</v>
      </c>
      <c r="H97" s="14">
        <f>+H98</f>
        <v>506.23200000000003</v>
      </c>
      <c r="I97" s="14">
        <f t="shared" si="5"/>
        <v>53.287578947368416</v>
      </c>
    </row>
    <row r="98" spans="1:9" ht="20.399999999999999" x14ac:dyDescent="0.25">
      <c r="A98" s="5" t="s">
        <v>255</v>
      </c>
      <c r="B98" s="6" t="s">
        <v>41</v>
      </c>
      <c r="C98" s="3" t="s">
        <v>29</v>
      </c>
      <c r="D98" s="3" t="s">
        <v>130</v>
      </c>
      <c r="E98" s="3" t="s">
        <v>157</v>
      </c>
      <c r="F98" s="3" t="s">
        <v>40</v>
      </c>
      <c r="G98" s="9">
        <v>950</v>
      </c>
      <c r="H98" s="9">
        <v>506.23200000000003</v>
      </c>
      <c r="I98" s="20">
        <f t="shared" si="5"/>
        <v>53.287578947368416</v>
      </c>
    </row>
    <row r="99" spans="1:9" x14ac:dyDescent="0.25">
      <c r="A99" s="5" t="s">
        <v>256</v>
      </c>
      <c r="B99" s="7" t="s">
        <v>132</v>
      </c>
      <c r="C99" s="5" t="s">
        <v>28</v>
      </c>
      <c r="D99" s="5" t="s">
        <v>28</v>
      </c>
      <c r="E99" s="5" t="s">
        <v>28</v>
      </c>
      <c r="F99" s="8" t="s">
        <v>28</v>
      </c>
      <c r="G99" s="24">
        <f>+G12</f>
        <v>42015.761780000001</v>
      </c>
      <c r="H99" s="24">
        <f>+H12</f>
        <v>16608.829000000002</v>
      </c>
      <c r="I99" s="14">
        <f t="shared" si="5"/>
        <v>39.529996116614505</v>
      </c>
    </row>
    <row r="100" spans="1:9" ht="26.25" customHeight="1" x14ac:dyDescent="0.25">
      <c r="A100" s="5" t="s">
        <v>257</v>
      </c>
      <c r="B100" s="25" t="s">
        <v>146</v>
      </c>
      <c r="C100" s="5"/>
      <c r="D100" s="12"/>
      <c r="E100" s="5"/>
      <c r="F100" s="8"/>
      <c r="G100" s="21"/>
      <c r="H100" s="21"/>
      <c r="I100" s="14"/>
    </row>
    <row r="101" spans="1:9" x14ac:dyDescent="0.25">
      <c r="A101" s="12" t="s">
        <v>258</v>
      </c>
      <c r="B101" s="13" t="s">
        <v>105</v>
      </c>
      <c r="C101" s="12" t="s">
        <v>29</v>
      </c>
      <c r="D101" s="12" t="s">
        <v>104</v>
      </c>
      <c r="E101" s="12" t="s">
        <v>28</v>
      </c>
      <c r="F101" s="12" t="s">
        <v>28</v>
      </c>
      <c r="G101" s="14">
        <f>+G102</f>
        <v>6237.9</v>
      </c>
      <c r="H101" s="14">
        <f>+H102</f>
        <v>2971.4249000000004</v>
      </c>
      <c r="I101" s="14">
        <f t="shared" ref="I101:I114" si="8">+H101/G101*100</f>
        <v>47.635019798329573</v>
      </c>
    </row>
    <row r="102" spans="1:9" x14ac:dyDescent="0.25">
      <c r="A102" s="12" t="s">
        <v>259</v>
      </c>
      <c r="B102" s="13" t="s">
        <v>108</v>
      </c>
      <c r="C102" s="12" t="s">
        <v>29</v>
      </c>
      <c r="D102" s="12" t="s">
        <v>107</v>
      </c>
      <c r="E102" s="12" t="s">
        <v>28</v>
      </c>
      <c r="F102" s="12" t="s">
        <v>28</v>
      </c>
      <c r="G102" s="14">
        <f>+G103</f>
        <v>6237.9</v>
      </c>
      <c r="H102" s="14">
        <f>+H103</f>
        <v>2971.4249000000004</v>
      </c>
      <c r="I102" s="14">
        <f t="shared" si="8"/>
        <v>47.635019798329573</v>
      </c>
    </row>
    <row r="103" spans="1:9" ht="20.399999999999999" x14ac:dyDescent="0.25">
      <c r="A103" s="17" t="s">
        <v>260</v>
      </c>
      <c r="B103" s="27" t="s">
        <v>133</v>
      </c>
      <c r="C103" s="26" t="s">
        <v>29</v>
      </c>
      <c r="D103" s="26" t="s">
        <v>107</v>
      </c>
      <c r="E103" s="26" t="s">
        <v>154</v>
      </c>
      <c r="F103" s="26" t="s">
        <v>28</v>
      </c>
      <c r="G103" s="28">
        <f>SUM(G104:G117)</f>
        <v>6237.9</v>
      </c>
      <c r="H103" s="28">
        <f>SUM(H104:H117)</f>
        <v>2971.4249000000004</v>
      </c>
      <c r="I103" s="14">
        <f t="shared" si="8"/>
        <v>47.635019798329573</v>
      </c>
    </row>
    <row r="104" spans="1:9" ht="20.399999999999999" x14ac:dyDescent="0.25">
      <c r="A104" s="16" t="s">
        <v>261</v>
      </c>
      <c r="B104" s="19" t="s">
        <v>112</v>
      </c>
      <c r="C104" s="16" t="s">
        <v>29</v>
      </c>
      <c r="D104" s="16" t="s">
        <v>107</v>
      </c>
      <c r="E104" s="16" t="s">
        <v>153</v>
      </c>
      <c r="F104" s="16" t="s">
        <v>111</v>
      </c>
      <c r="G104" s="20">
        <v>2140.17</v>
      </c>
      <c r="H104" s="20">
        <v>1127.3</v>
      </c>
      <c r="I104" s="20">
        <f t="shared" si="8"/>
        <v>52.673385759075209</v>
      </c>
    </row>
    <row r="105" spans="1:9" ht="30.6" x14ac:dyDescent="0.25">
      <c r="A105" s="16" t="s">
        <v>262</v>
      </c>
      <c r="B105" s="19" t="s">
        <v>189</v>
      </c>
      <c r="C105" s="16" t="s">
        <v>29</v>
      </c>
      <c r="D105" s="16" t="s">
        <v>107</v>
      </c>
      <c r="E105" s="16" t="s">
        <v>153</v>
      </c>
      <c r="F105" s="16" t="s">
        <v>191</v>
      </c>
      <c r="G105" s="20">
        <v>642.33000000000004</v>
      </c>
      <c r="H105" s="20">
        <v>345.18</v>
      </c>
      <c r="I105" s="20">
        <f t="shared" si="8"/>
        <v>53.73873242725702</v>
      </c>
    </row>
    <row r="106" spans="1:9" ht="20.399999999999999" x14ac:dyDescent="0.25">
      <c r="A106" s="16" t="s">
        <v>263</v>
      </c>
      <c r="B106" s="19" t="s">
        <v>199</v>
      </c>
      <c r="C106" s="16" t="s">
        <v>29</v>
      </c>
      <c r="D106" s="16" t="s">
        <v>107</v>
      </c>
      <c r="E106" s="16" t="s">
        <v>153</v>
      </c>
      <c r="F106" s="16" t="s">
        <v>200</v>
      </c>
      <c r="G106" s="20">
        <v>13</v>
      </c>
      <c r="H106" s="20">
        <v>10.011900000000001</v>
      </c>
      <c r="I106" s="20">
        <f t="shared" si="8"/>
        <v>77.014615384615396</v>
      </c>
    </row>
    <row r="107" spans="1:9" ht="20.399999999999999" x14ac:dyDescent="0.25">
      <c r="A107" s="16" t="s">
        <v>264</v>
      </c>
      <c r="B107" s="19" t="s">
        <v>235</v>
      </c>
      <c r="C107" s="16" t="s">
        <v>29</v>
      </c>
      <c r="D107" s="16" t="s">
        <v>107</v>
      </c>
      <c r="E107" s="16" t="s">
        <v>153</v>
      </c>
      <c r="F107" s="16" t="s">
        <v>195</v>
      </c>
      <c r="G107" s="20">
        <v>20.399999999999999</v>
      </c>
      <c r="H107" s="20">
        <v>13.4</v>
      </c>
      <c r="I107" s="20">
        <f t="shared" si="8"/>
        <v>65.686274509803937</v>
      </c>
    </row>
    <row r="108" spans="1:9" ht="20.399999999999999" x14ac:dyDescent="0.25">
      <c r="A108" s="16" t="s">
        <v>265</v>
      </c>
      <c r="B108" s="19" t="s">
        <v>41</v>
      </c>
      <c r="C108" s="16" t="s">
        <v>29</v>
      </c>
      <c r="D108" s="16" t="s">
        <v>107</v>
      </c>
      <c r="E108" s="16" t="s">
        <v>153</v>
      </c>
      <c r="F108" s="16" t="s">
        <v>40</v>
      </c>
      <c r="G108" s="20">
        <v>1682</v>
      </c>
      <c r="H108" s="20">
        <v>689.37099999999998</v>
      </c>
      <c r="I108" s="20">
        <f t="shared" si="8"/>
        <v>40.985196195005948</v>
      </c>
    </row>
    <row r="109" spans="1:9" x14ac:dyDescent="0.25">
      <c r="A109" s="16" t="s">
        <v>266</v>
      </c>
      <c r="B109" s="19" t="s">
        <v>220</v>
      </c>
      <c r="C109" s="16" t="s">
        <v>29</v>
      </c>
      <c r="D109" s="16" t="s">
        <v>107</v>
      </c>
      <c r="E109" s="16" t="s">
        <v>153</v>
      </c>
      <c r="F109" s="16" t="s">
        <v>222</v>
      </c>
      <c r="G109" s="20">
        <v>20</v>
      </c>
      <c r="H109" s="20">
        <v>7.0289999999999999</v>
      </c>
      <c r="I109" s="20">
        <f t="shared" si="8"/>
        <v>35.144999999999996</v>
      </c>
    </row>
    <row r="110" spans="1:9" x14ac:dyDescent="0.25">
      <c r="A110" s="16" t="s">
        <v>267</v>
      </c>
      <c r="B110" s="19" t="s">
        <v>221</v>
      </c>
      <c r="C110" s="16" t="s">
        <v>29</v>
      </c>
      <c r="D110" s="16" t="s">
        <v>107</v>
      </c>
      <c r="E110" s="16" t="s">
        <v>153</v>
      </c>
      <c r="F110" s="16" t="s">
        <v>223</v>
      </c>
      <c r="G110" s="20">
        <v>70</v>
      </c>
      <c r="H110" s="20">
        <v>28.213999999999999</v>
      </c>
      <c r="I110" s="20">
        <f t="shared" si="8"/>
        <v>40.305714285714281</v>
      </c>
    </row>
    <row r="111" spans="1:9" ht="20.399999999999999" x14ac:dyDescent="0.25">
      <c r="A111" s="16" t="s">
        <v>268</v>
      </c>
      <c r="B111" s="19" t="s">
        <v>112</v>
      </c>
      <c r="C111" s="16" t="s">
        <v>29</v>
      </c>
      <c r="D111" s="16" t="s">
        <v>107</v>
      </c>
      <c r="E111" s="16" t="s">
        <v>152</v>
      </c>
      <c r="F111" s="16" t="s">
        <v>111</v>
      </c>
      <c r="G111" s="20">
        <v>580</v>
      </c>
      <c r="H111" s="20">
        <v>290.44499999999999</v>
      </c>
      <c r="I111" s="20">
        <f t="shared" si="8"/>
        <v>50.076724137931031</v>
      </c>
    </row>
    <row r="112" spans="1:9" ht="20.399999999999999" x14ac:dyDescent="0.25">
      <c r="A112" s="16" t="s">
        <v>269</v>
      </c>
      <c r="B112" s="19" t="s">
        <v>199</v>
      </c>
      <c r="C112" s="16" t="s">
        <v>29</v>
      </c>
      <c r="D112" s="16" t="s">
        <v>107</v>
      </c>
      <c r="E112" s="16" t="s">
        <v>152</v>
      </c>
      <c r="F112" s="16" t="s">
        <v>200</v>
      </c>
      <c r="G112" s="20">
        <v>10</v>
      </c>
      <c r="H112" s="20">
        <v>0.88</v>
      </c>
      <c r="I112" s="20">
        <f t="shared" si="8"/>
        <v>8.7999999999999989</v>
      </c>
    </row>
    <row r="113" spans="1:9" ht="30.6" x14ac:dyDescent="0.25">
      <c r="A113" s="16" t="s">
        <v>270</v>
      </c>
      <c r="B113" s="19" t="s">
        <v>189</v>
      </c>
      <c r="C113" s="16" t="s">
        <v>29</v>
      </c>
      <c r="D113" s="16" t="s">
        <v>107</v>
      </c>
      <c r="E113" s="16" t="s">
        <v>152</v>
      </c>
      <c r="F113" s="16" t="s">
        <v>191</v>
      </c>
      <c r="G113" s="20">
        <v>175</v>
      </c>
      <c r="H113" s="20">
        <v>87.816000000000003</v>
      </c>
      <c r="I113" s="20">
        <f t="shared" si="8"/>
        <v>50.180571428571433</v>
      </c>
    </row>
    <row r="114" spans="1:9" ht="20.399999999999999" x14ac:dyDescent="0.25">
      <c r="A114" s="16" t="s">
        <v>271</v>
      </c>
      <c r="B114" s="19" t="s">
        <v>41</v>
      </c>
      <c r="C114" s="16" t="s">
        <v>29</v>
      </c>
      <c r="D114" s="16" t="s">
        <v>107</v>
      </c>
      <c r="E114" s="16" t="s">
        <v>152</v>
      </c>
      <c r="F114" s="16" t="s">
        <v>40</v>
      </c>
      <c r="G114" s="20">
        <v>220</v>
      </c>
      <c r="H114" s="20">
        <v>84.778999999999996</v>
      </c>
      <c r="I114" s="20">
        <f t="shared" si="8"/>
        <v>38.535909090909087</v>
      </c>
    </row>
    <row r="115" spans="1:9" ht="20.399999999999999" x14ac:dyDescent="0.25">
      <c r="A115" s="12" t="s">
        <v>272</v>
      </c>
      <c r="B115" s="19" t="s">
        <v>41</v>
      </c>
      <c r="C115" s="16" t="s">
        <v>29</v>
      </c>
      <c r="D115" s="16" t="s">
        <v>107</v>
      </c>
      <c r="E115" s="16" t="s">
        <v>151</v>
      </c>
      <c r="F115" s="16" t="s">
        <v>40</v>
      </c>
      <c r="G115" s="20">
        <v>300</v>
      </c>
      <c r="H115" s="20">
        <v>119.143</v>
      </c>
      <c r="I115" s="20">
        <f t="shared" ref="I115" si="9">+H115/G115*100</f>
        <v>39.714333333333336</v>
      </c>
    </row>
    <row r="116" spans="1:9" ht="20.399999999999999" x14ac:dyDescent="0.25">
      <c r="A116" s="16" t="s">
        <v>273</v>
      </c>
      <c r="B116" s="19" t="s">
        <v>112</v>
      </c>
      <c r="C116" s="16" t="s">
        <v>29</v>
      </c>
      <c r="D116" s="16" t="s">
        <v>107</v>
      </c>
      <c r="E116" s="16" t="s">
        <v>236</v>
      </c>
      <c r="F116" s="16" t="s">
        <v>111</v>
      </c>
      <c r="G116" s="20">
        <v>280.33999999999997</v>
      </c>
      <c r="H116" s="20">
        <v>128.922</v>
      </c>
      <c r="I116" s="20">
        <f>+H116/G116*100</f>
        <v>45.987729185988449</v>
      </c>
    </row>
    <row r="117" spans="1:9" ht="30.6" x14ac:dyDescent="0.25">
      <c r="A117" s="16" t="s">
        <v>274</v>
      </c>
      <c r="B117" s="19" t="s">
        <v>189</v>
      </c>
      <c r="C117" s="16" t="s">
        <v>29</v>
      </c>
      <c r="D117" s="16" t="s">
        <v>107</v>
      </c>
      <c r="E117" s="16" t="s">
        <v>236</v>
      </c>
      <c r="F117" s="16" t="s">
        <v>191</v>
      </c>
      <c r="G117" s="20">
        <v>84.66</v>
      </c>
      <c r="H117" s="20">
        <v>38.933999999999997</v>
      </c>
      <c r="I117" s="20">
        <f>+H117/G117*100</f>
        <v>45.988660524450744</v>
      </c>
    </row>
  </sheetData>
  <mergeCells count="10">
    <mergeCell ref="H9:H10"/>
    <mergeCell ref="I9:I10"/>
    <mergeCell ref="A5:G5"/>
    <mergeCell ref="A6:G6"/>
    <mergeCell ref="A7:B7"/>
    <mergeCell ref="A8:B8"/>
    <mergeCell ref="B9:B10"/>
    <mergeCell ref="C9:F9"/>
    <mergeCell ref="G9:G10"/>
    <mergeCell ref="A9:A10"/>
  </mergeCells>
  <pageMargins left="0.98425196850393704" right="0.39370078740157483" top="0.39370078740157483" bottom="0.39370078740157483" header="0.19685039370078741" footer="0.19685039370078741"/>
  <pageSetup paperSize="9" scale="76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2017-07-12T12:57:31Z</cp:lastPrinted>
  <dcterms:created xsi:type="dcterms:W3CDTF">1996-10-08T23:32:33Z</dcterms:created>
  <dcterms:modified xsi:type="dcterms:W3CDTF">2017-07-12T12:57:34Z</dcterms:modified>
</cp:coreProperties>
</file>