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Роспись расходов" sheetId="12" r:id="rId1"/>
  </sheets>
  <definedNames>
    <definedName name="BFT_Print_Titles" localSheetId="0">'Роспись расходов'!$14:$16</definedName>
    <definedName name="_xlnm.Print_Titles" localSheetId="0">'Роспись расходов'!$14:$16</definedName>
  </definedNames>
  <calcPr calcId="144525" calcMode="manual" refMode="R1C1"/>
</workbook>
</file>

<file path=xl/calcChain.xml><?xml version="1.0" encoding="utf-8"?>
<calcChain xmlns="http://schemas.openxmlformats.org/spreadsheetml/2006/main">
  <c r="G87" i="12" l="1"/>
  <c r="G86" i="12" s="1"/>
  <c r="G85" i="12" s="1"/>
  <c r="G84" i="12" s="1"/>
  <c r="G17" i="12" s="1"/>
  <c r="G83" i="12" l="1"/>
  <c r="G81" i="12" s="1"/>
  <c r="G80" i="12" s="1"/>
  <c r="G79" i="12" s="1"/>
  <c r="G27" i="12"/>
  <c r="G24" i="12"/>
  <c r="G23" i="12"/>
  <c r="G26" i="12"/>
  <c r="G25" i="12"/>
  <c r="G45" i="12" l="1"/>
  <c r="G44" i="12" s="1"/>
  <c r="G46" i="12"/>
  <c r="G56" i="12"/>
  <c r="G74" i="12"/>
  <c r="G73" i="12" s="1"/>
  <c r="G72" i="12" s="1"/>
  <c r="G71" i="12"/>
  <c r="G70" i="12" s="1"/>
  <c r="G67" i="12" s="1"/>
  <c r="G62" i="12"/>
  <c r="G61" i="12" s="1"/>
  <c r="G60" i="12" s="1"/>
  <c r="G22" i="12"/>
  <c r="G66" i="12" l="1"/>
  <c r="G99" i="12"/>
  <c r="G98" i="12" s="1"/>
  <c r="G97" i="12" s="1"/>
  <c r="G95" i="12"/>
  <c r="G94" i="12" s="1"/>
  <c r="G93" i="12" s="1"/>
  <c r="G63" i="12"/>
  <c r="G55" i="12" s="1"/>
  <c r="G64" i="12"/>
  <c r="G49" i="12"/>
  <c r="G33" i="12"/>
  <c r="G32" i="12" s="1"/>
  <c r="G20" i="12" l="1"/>
  <c r="G19" i="12" s="1"/>
  <c r="G18" i="12" s="1"/>
  <c r="G101" i="12" s="1"/>
</calcChain>
</file>

<file path=xl/sharedStrings.xml><?xml version="1.0" encoding="utf-8"?>
<sst xmlns="http://schemas.openxmlformats.org/spreadsheetml/2006/main" count="532" uniqueCount="226">
  <si>
    <t>Дата печати:</t>
  </si>
  <si>
    <t>№ п/п</t>
  </si>
  <si>
    <t>Текущий год</t>
  </si>
  <si>
    <t>2</t>
  </si>
  <si>
    <t>3</t>
  </si>
  <si>
    <t>4</t>
  </si>
  <si>
    <t>6</t>
  </si>
  <si>
    <t>7</t>
  </si>
  <si>
    <t>9</t>
  </si>
  <si>
    <t>11</t>
  </si>
  <si>
    <t>13</t>
  </si>
  <si>
    <t>16</t>
  </si>
  <si>
    <t>17</t>
  </si>
  <si>
    <t>18</t>
  </si>
  <si>
    <t>19</t>
  </si>
  <si>
    <t>20</t>
  </si>
  <si>
    <t>21</t>
  </si>
  <si>
    <t>5</t>
  </si>
  <si>
    <t>КБК</t>
  </si>
  <si>
    <t>8</t>
  </si>
  <si>
    <t>25</t>
  </si>
  <si>
    <t>26</t>
  </si>
  <si>
    <t>27</t>
  </si>
  <si>
    <t>Единица измерения:</t>
  </si>
  <si>
    <t>29</t>
  </si>
  <si>
    <t>28</t>
  </si>
  <si>
    <t>1</t>
  </si>
  <si>
    <t>КВСР</t>
  </si>
  <si>
    <t>КВР</t>
  </si>
  <si>
    <t>КЦСР</t>
  </si>
  <si>
    <t>КФСР</t>
  </si>
  <si>
    <t>тыс. руб.</t>
  </si>
  <si>
    <t>Наименование показателя</t>
  </si>
  <si>
    <t/>
  </si>
  <si>
    <t>611</t>
  </si>
  <si>
    <t>администрация муниципального образования "Пудомягское сельское поселение" Гатчинского муниципального района Ленинградской области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</si>
  <si>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</si>
  <si>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</si>
  <si>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</si>
  <si>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</si>
  <si>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6100000</t>
  </si>
  <si>
    <t>Обеспечение деятельности органов управления</t>
  </si>
  <si>
    <t>6181105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</si>
  <si>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</si>
  <si>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</si>
  <si>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</si>
  <si>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</si>
  <si>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6171102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</si>
  <si>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</si>
  <si>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</si>
  <si>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6171104</t>
  </si>
  <si>
    <t>6177134</t>
  </si>
  <si>
    <t>6181103</t>
  </si>
  <si>
    <t>244</t>
  </si>
  <si>
    <t>Прочая закупка товаров, работ и услуг для обеспечения государственных (муниципальных) нужд</t>
  </si>
  <si>
    <t>6200000</t>
  </si>
  <si>
    <t>Прочие расходы</t>
  </si>
  <si>
    <t>6291302</t>
  </si>
  <si>
    <t>540</t>
  </si>
  <si>
    <t>Иные межбюджетные трансферты</t>
  </si>
  <si>
    <t>6291303</t>
  </si>
  <si>
    <t>6291304</t>
  </si>
  <si>
    <t>6291306</t>
  </si>
  <si>
    <t>6291307</t>
  </si>
  <si>
    <t>0111</t>
  </si>
  <si>
    <t>Резервные фонды</t>
  </si>
  <si>
    <t>6291502</t>
  </si>
  <si>
    <t>870</t>
  </si>
  <si>
    <t>Резервные средства</t>
  </si>
  <si>
    <t>0113</t>
  </si>
  <si>
    <t>Другие общегосударственные вопросы</t>
  </si>
  <si>
    <t>6291505</t>
  </si>
  <si>
    <t>0200</t>
  </si>
  <si>
    <t>НАЦИОНАЛЬНАЯ ОБОРОНА</t>
  </si>
  <si>
    <t>30</t>
  </si>
  <si>
    <t>0203</t>
  </si>
  <si>
    <t>Мобилизационная и вневойсковая подготовка</t>
  </si>
  <si>
    <t>31</t>
  </si>
  <si>
    <t>6295118</t>
  </si>
  <si>
    <t>33</t>
  </si>
  <si>
    <t>34</t>
  </si>
  <si>
    <t>0300</t>
  </si>
  <si>
    <t>НАЦИОНАЛЬНАЯ БЕЗОПАСНОСТЬ И ПРАВООХРАНИТЕЛЬНАЯ ДЕЯТЕЛЬНОСТЬ</t>
  </si>
  <si>
    <t>35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</si>
  <si>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</si>
  <si>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</si>
  <si>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36</t>
  </si>
  <si>
    <t>Безопасность Гатчинского муниципального района</t>
  </si>
  <si>
    <t>37</t>
  </si>
  <si>
    <t>39</t>
  </si>
  <si>
    <t>0310</t>
  </si>
  <si>
    <t>Обеспечение пожарной безопасности</t>
  </si>
  <si>
    <t>40</t>
  </si>
  <si>
    <t>41</t>
  </si>
  <si>
    <t>42</t>
  </si>
  <si>
    <t>0400</t>
  </si>
  <si>
    <t>НАЦИОНАЛЬНАЯ ЭКОНОМИКА</t>
  </si>
  <si>
    <t>43</t>
  </si>
  <si>
    <t>0409</t>
  </si>
  <si>
    <t>Дорожное хозяйство (дорожные фонды)</t>
  </si>
  <si>
    <t>44</t>
  </si>
  <si>
    <t>45</t>
  </si>
  <si>
    <t>0410</t>
  </si>
  <si>
    <t>Связь и информатика</t>
  </si>
  <si>
    <t>47</t>
  </si>
  <si>
    <t>48</t>
  </si>
  <si>
    <t>49</t>
  </si>
  <si>
    <t>0412</t>
  </si>
  <si>
    <t>Другие вопросы в области национальной экономики</t>
  </si>
  <si>
    <t>50</t>
  </si>
  <si>
    <t>51</t>
  </si>
  <si>
    <t>52</t>
  </si>
  <si>
    <t>0500</t>
  </si>
  <si>
    <t>ЖИЛИЩНО-КОММУНАЛЬНОЕ ХОЗЯЙСТВО</t>
  </si>
  <si>
    <t>54</t>
  </si>
  <si>
    <t>0501</t>
  </si>
  <si>
    <t>Жилищное хозяйство</t>
  </si>
  <si>
    <t>55</t>
  </si>
  <si>
    <t>56</t>
  </si>
  <si>
    <t>57</t>
  </si>
  <si>
    <t>58</t>
  </si>
  <si>
    <t>0503</t>
  </si>
  <si>
    <t>Благоустройство</t>
  </si>
  <si>
    <t>59</t>
  </si>
  <si>
    <t>60</t>
  </si>
  <si>
    <t>61</t>
  </si>
  <si>
    <t>62</t>
  </si>
  <si>
    <t>63</t>
  </si>
  <si>
    <t>64</t>
  </si>
  <si>
    <t>0700</t>
  </si>
  <si>
    <t>ОБРАЗОВАНИЕ</t>
  </si>
  <si>
    <t>0707</t>
  </si>
  <si>
    <t>Молодежная политика и оздоровление детей</t>
  </si>
  <si>
    <t>67</t>
  </si>
  <si>
    <t>Устойчивое общественное развитие в Гатчинском муниципальном районе</t>
  </si>
  <si>
    <t>68</t>
  </si>
  <si>
    <t>69</t>
  </si>
  <si>
    <t>0800</t>
  </si>
  <si>
    <t>КУЛЬТУРА, КИНЕМАТОГРАФИЯ</t>
  </si>
  <si>
    <t>70</t>
  </si>
  <si>
    <t>0801</t>
  </si>
  <si>
    <t>Культура</t>
  </si>
  <si>
    <t>71</t>
  </si>
  <si>
    <t>72</t>
  </si>
  <si>
    <t>111</t>
  </si>
  <si>
    <t>Фонд оплаты труда казенных учреждений и взносы по обязательному социальному страхованию</t>
  </si>
  <si>
    <t>73</t>
  </si>
  <si>
    <t>74</t>
  </si>
  <si>
    <t>75</t>
  </si>
  <si>
    <t>76</t>
  </si>
  <si>
    <t>1000</t>
  </si>
  <si>
    <t>СОЦИАЛЬНАЯ ПОЛИТИКА</t>
  </si>
  <si>
    <t>77</t>
  </si>
  <si>
    <t>1001</t>
  </si>
  <si>
    <t>Пенсионное обеспечение</t>
  </si>
  <si>
    <t>78</t>
  </si>
  <si>
    <t>79</t>
  </si>
  <si>
    <t>321</t>
  </si>
  <si>
    <t>Пособия, компенсации и иные социальные выплаты гражданам, кроме публичных нормативных обязательств</t>
  </si>
  <si>
    <t>80</t>
  </si>
  <si>
    <t>81</t>
  </si>
  <si>
    <t>1100</t>
  </si>
  <si>
    <t>ФИЗИЧЕСКАЯ КУЛЬТУРА И СПОРТ</t>
  </si>
  <si>
    <t>1102</t>
  </si>
  <si>
    <t>Массовый спорт</t>
  </si>
  <si>
    <t>ВСЕГО:</t>
  </si>
  <si>
    <t>К решению Совета депутатов</t>
  </si>
  <si>
    <t>Пудомягского сельского поселения</t>
  </si>
  <si>
    <t>Расределение бюджетных ассигнований по разделам и подразделам,</t>
  </si>
  <si>
    <t>6291301</t>
  </si>
  <si>
    <t>Развитие культуры в Пудомягском сельском поселении</t>
  </si>
  <si>
    <t>Социальная политика в Пудомягском сельском поселении</t>
  </si>
  <si>
    <t>Развитие физической культуры и спорта в Пудомягском сельском поселении</t>
  </si>
  <si>
    <t>Обеспечение качественным жильем граждан на территории Пудомягского сельского поселения</t>
  </si>
  <si>
    <t>классификации расходов бюджета Пудомягского сельского поселения на 2015год</t>
  </si>
  <si>
    <t>6291641</t>
  </si>
  <si>
    <t>7121510</t>
  </si>
  <si>
    <t>7121569</t>
  </si>
  <si>
    <t>7121512</t>
  </si>
  <si>
    <t>7120000</t>
  </si>
  <si>
    <t>Социально-экономическое развитие Пудомягского сельского поселения</t>
  </si>
  <si>
    <t>7130000</t>
  </si>
  <si>
    <t>7131539</t>
  </si>
  <si>
    <t>7110000</t>
  </si>
  <si>
    <t>7111516</t>
  </si>
  <si>
    <t>7111518</t>
  </si>
  <si>
    <t>713640</t>
  </si>
  <si>
    <t>243</t>
  </si>
  <si>
    <t>6291520</t>
  </si>
  <si>
    <t>6290000</t>
  </si>
  <si>
    <t>7131540</t>
  </si>
  <si>
    <t>7131541</t>
  </si>
  <si>
    <t>7131542</t>
  </si>
  <si>
    <t>7150000</t>
  </si>
  <si>
    <t>7151523</t>
  </si>
  <si>
    <t>7151566</t>
  </si>
  <si>
    <t>7140000</t>
  </si>
  <si>
    <t>7141250</t>
  </si>
  <si>
    <t>7141260</t>
  </si>
  <si>
    <t>7411260</t>
  </si>
  <si>
    <t>7141563</t>
  </si>
  <si>
    <t>6291528</t>
  </si>
  <si>
    <t>7151534</t>
  </si>
  <si>
    <t>7131538</t>
  </si>
  <si>
    <t>12</t>
  </si>
  <si>
    <t>14</t>
  </si>
  <si>
    <t>15</t>
  </si>
  <si>
    <t>22</t>
  </si>
  <si>
    <t>23</t>
  </si>
  <si>
    <t>24</t>
  </si>
  <si>
    <t>38</t>
  </si>
  <si>
    <t>46</t>
  </si>
  <si>
    <t>53</t>
  </si>
  <si>
    <t>65</t>
  </si>
  <si>
    <t>66</t>
  </si>
  <si>
    <t>82</t>
  </si>
  <si>
    <t>853</t>
  </si>
  <si>
    <t>7137014</t>
  </si>
  <si>
    <t>7137013</t>
  </si>
  <si>
    <t>7137088</t>
  </si>
  <si>
    <t>7147202</t>
  </si>
  <si>
    <t xml:space="preserve">от 16 июля 2015 года </t>
  </si>
  <si>
    <t>Приложение 6.1</t>
  </si>
  <si>
    <t>Уплата иных платежей</t>
  </si>
  <si>
    <t>32</t>
  </si>
  <si>
    <t>целевым статьям, видам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</si>
</sst>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2" x14ac:knownFonts="1">
    <font>
      <sz val="10"/>
      <name val="Arial"/>
    </font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Alignment="1">
      <alignment vertical="center"/>
    </xf>
    <xf numFmtId="0" fontId="8" fillId="0" borderId="0" xfId="0" applyFont="1" applyBorder="1" applyAlignment="1"/>
    <xf numFmtId="49" fontId="1" fillId="0" borderId="7" xfId="0" applyNumberFormat="1" applyFont="1" applyBorder="1"/>
    <xf numFmtId="49" fontId="2" fillId="0" borderId="1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8" fillId="0" borderId="0" xfId="0" applyFont="1" applyAlignment="1">
      <alignment horizontal="left"/>
    </xf>
    <xf numFmtId="0" fontId="9" fillId="0" borderId="0" xfId="0" applyFont="1"/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0" fillId="0" borderId="0" xfId="0" applyBorder="1"/>
    <xf numFmtId="0" fontId="2" fillId="0" borderId="0" xfId="0" applyFont="1" applyBorder="1"/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" fontId="3" fillId="0" borderId="8" xfId="0" applyNumberFormat="1" applyFont="1" applyFill="1" applyBorder="1" applyAlignment="1">
      <alignment horizontal="right" vertical="top" wrapText="1"/>
    </xf>
    <xf numFmtId="14" fontId="8" fillId="0" borderId="0" xfId="0" applyNumberFormat="1" applyFont="1" applyAlignment="1">
      <alignment horizontal="left"/>
    </xf>
    <xf numFmtId="49" fontId="3" fillId="0" borderId="8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2"/>
  <sheetViews>
    <sheetView tabSelected="1" workbookViewId="0">
      <selection activeCell="H14" sqref="H14"/>
    </sheetView>
  </sheetViews>
  <sheetFormatPr defaultColWidth="8.85546875" defaultRowHeight="12.75" x14ac:dyDescent="0.2"/>
  <cols>
    <col min="1" max="1" width="8.5703125" customWidth="1"/>
    <col min="2" max="2" width="40.7109375" customWidth="1"/>
    <col min="3" max="3" width="10" customWidth="1"/>
    <col min="4" max="5" width="10.7109375" customWidth="1"/>
    <col min="6" max="6" width="8.5703125" customWidth="1"/>
    <col min="7" max="7" width="12.85546875" customWidth="1"/>
    <col min="8" max="8" width="8.85546875" customWidth="1"/>
    <col min="9" max="34" width="15.7109375" customWidth="1"/>
  </cols>
  <sheetData>
    <row r="2" spans="1:8" x14ac:dyDescent="0.2">
      <c r="E2" s="16" t="s">
        <v>222</v>
      </c>
    </row>
    <row r="3" spans="1:8" x14ac:dyDescent="0.2">
      <c r="E3" t="s">
        <v>166</v>
      </c>
    </row>
    <row r="4" spans="1:8" x14ac:dyDescent="0.2">
      <c r="A4" s="20"/>
      <c r="B4" s="20"/>
      <c r="E4" t="s">
        <v>167</v>
      </c>
    </row>
    <row r="5" spans="1:8" ht="11.25" customHeight="1" x14ac:dyDescent="0.2">
      <c r="A5" s="21"/>
      <c r="B5" s="22"/>
      <c r="C5" s="4"/>
      <c r="D5" s="4"/>
      <c r="E5" s="23" t="s">
        <v>221</v>
      </c>
      <c r="F5" s="4"/>
      <c r="G5" s="4"/>
    </row>
    <row r="6" spans="1:8" x14ac:dyDescent="0.2">
      <c r="A6" s="7"/>
      <c r="B6" s="20"/>
      <c r="C6" s="5"/>
      <c r="D6" s="5"/>
      <c r="E6" s="5"/>
      <c r="F6" s="5"/>
      <c r="G6" s="5"/>
    </row>
    <row r="8" spans="1:8" ht="6" customHeight="1" x14ac:dyDescent="0.2"/>
    <row r="9" spans="1:8" ht="15.75" x14ac:dyDescent="0.2">
      <c r="A9" s="36" t="s">
        <v>168</v>
      </c>
      <c r="B9" s="36"/>
      <c r="C9" s="36"/>
      <c r="D9" s="36"/>
      <c r="E9" s="36"/>
      <c r="F9" s="36"/>
      <c r="G9" s="36"/>
    </row>
    <row r="10" spans="1:8" ht="13.5" customHeight="1" x14ac:dyDescent="0.25">
      <c r="B10" s="42" t="s">
        <v>225</v>
      </c>
      <c r="C10" s="42"/>
      <c r="D10" s="42"/>
      <c r="E10" s="42"/>
      <c r="F10" s="42"/>
      <c r="G10" s="42"/>
    </row>
    <row r="11" spans="1:8" ht="19.5" customHeight="1" x14ac:dyDescent="0.2">
      <c r="A11" s="36" t="s">
        <v>174</v>
      </c>
      <c r="B11" s="36"/>
      <c r="C11" s="36"/>
      <c r="D11" s="36"/>
      <c r="E11" s="36"/>
      <c r="F11" s="36"/>
      <c r="G11" s="36"/>
    </row>
    <row r="12" spans="1:8" ht="15.75" customHeight="1" x14ac:dyDescent="0.2">
      <c r="A12" s="37" t="s">
        <v>0</v>
      </c>
      <c r="B12" s="37"/>
      <c r="C12" s="28">
        <v>42201</v>
      </c>
      <c r="D12" s="6"/>
      <c r="E12" s="6"/>
      <c r="F12" s="6"/>
      <c r="G12" s="6"/>
    </row>
    <row r="13" spans="1:8" ht="13.5" customHeight="1" x14ac:dyDescent="0.2">
      <c r="A13" s="37" t="s">
        <v>23</v>
      </c>
      <c r="B13" s="37"/>
      <c r="C13" s="15" t="s">
        <v>31</v>
      </c>
      <c r="D13" s="16"/>
      <c r="E13" s="16"/>
      <c r="F13" s="16"/>
      <c r="G13" s="16"/>
    </row>
    <row r="14" spans="1:8" x14ac:dyDescent="0.2">
      <c r="A14" s="38" t="s">
        <v>1</v>
      </c>
      <c r="B14" s="38" t="s">
        <v>32</v>
      </c>
      <c r="C14" s="40" t="s">
        <v>18</v>
      </c>
      <c r="D14" s="41"/>
      <c r="E14" s="41"/>
      <c r="F14" s="41"/>
      <c r="G14" s="38" t="s">
        <v>2</v>
      </c>
      <c r="H14" s="8"/>
    </row>
    <row r="15" spans="1:8" x14ac:dyDescent="0.2">
      <c r="A15" s="39"/>
      <c r="B15" s="39"/>
      <c r="C15" s="2" t="s">
        <v>27</v>
      </c>
      <c r="D15" s="2" t="s">
        <v>30</v>
      </c>
      <c r="E15" s="2" t="s">
        <v>29</v>
      </c>
      <c r="F15" s="2" t="s">
        <v>28</v>
      </c>
      <c r="G15" s="39"/>
      <c r="H15" s="8"/>
    </row>
    <row r="16" spans="1:8" x14ac:dyDescent="0.2">
      <c r="A16" s="1" t="s">
        <v>26</v>
      </c>
      <c r="B16" s="1" t="s">
        <v>3</v>
      </c>
      <c r="C16" s="1" t="s">
        <v>4</v>
      </c>
      <c r="D16" s="1" t="s">
        <v>5</v>
      </c>
      <c r="E16" s="1" t="s">
        <v>17</v>
      </c>
      <c r="F16" s="1" t="s">
        <v>6</v>
      </c>
      <c r="G16" s="1" t="s">
        <v>7</v>
      </c>
      <c r="H16" s="8"/>
    </row>
    <row r="17" spans="1:7" ht="45" x14ac:dyDescent="0.2">
      <c r="A17" s="17" t="s">
        <v>26</v>
      </c>
      <c r="B17" s="18" t="s">
        <v>35</v>
      </c>
      <c r="C17" s="17" t="s">
        <v>34</v>
      </c>
      <c r="D17" s="17" t="s">
        <v>33</v>
      </c>
      <c r="E17" s="17" t="s">
        <v>33</v>
      </c>
      <c r="F17" s="17" t="s">
        <v>33</v>
      </c>
      <c r="G17" s="33">
        <f>+G18+G44+G48+G55+G66+G79+G84+G93+G97</f>
        <v>37648.43</v>
      </c>
    </row>
    <row r="18" spans="1:7" x14ac:dyDescent="0.2">
      <c r="A18" s="17" t="s">
        <v>3</v>
      </c>
      <c r="B18" s="18" t="s">
        <v>37</v>
      </c>
      <c r="C18" s="17" t="s">
        <v>34</v>
      </c>
      <c r="D18" s="17" t="s">
        <v>36</v>
      </c>
      <c r="E18" s="17" t="s">
        <v>33</v>
      </c>
      <c r="F18" s="17" t="s">
        <v>33</v>
      </c>
      <c r="G18" s="19">
        <f>+G19+G22+G29+G32</f>
        <v>13426.476999999999</v>
      </c>
    </row>
    <row r="19" spans="1:7" ht="45" x14ac:dyDescent="0.2">
      <c r="A19" s="17" t="s">
        <v>4</v>
      </c>
      <c r="B19" s="18" t="s">
        <v>39</v>
      </c>
      <c r="C19" s="17" t="s">
        <v>34</v>
      </c>
      <c r="D19" s="17" t="s">
        <v>38</v>
      </c>
      <c r="E19" s="17" t="s">
        <v>33</v>
      </c>
      <c r="F19" s="17" t="s">
        <v>33</v>
      </c>
      <c r="G19" s="19">
        <f>+G20</f>
        <v>500</v>
      </c>
    </row>
    <row r="20" spans="1:7" ht="22.5" x14ac:dyDescent="0.2">
      <c r="A20" s="17" t="s">
        <v>5</v>
      </c>
      <c r="B20" s="18" t="s">
        <v>41</v>
      </c>
      <c r="C20" s="17" t="s">
        <v>34</v>
      </c>
      <c r="D20" s="17" t="s">
        <v>38</v>
      </c>
      <c r="E20" s="17" t="s">
        <v>40</v>
      </c>
      <c r="F20" s="17" t="s">
        <v>33</v>
      </c>
      <c r="G20" s="19">
        <f>+G21</f>
        <v>500</v>
      </c>
    </row>
    <row r="21" spans="1:7" ht="45" x14ac:dyDescent="0.2">
      <c r="A21" s="3" t="s">
        <v>17</v>
      </c>
      <c r="B21" s="10" t="s">
        <v>44</v>
      </c>
      <c r="C21" s="3" t="s">
        <v>34</v>
      </c>
      <c r="D21" s="3" t="s">
        <v>38</v>
      </c>
      <c r="E21" s="3" t="s">
        <v>42</v>
      </c>
      <c r="F21" s="3" t="s">
        <v>43</v>
      </c>
      <c r="G21" s="13">
        <v>500</v>
      </c>
    </row>
    <row r="22" spans="1:7" ht="45" x14ac:dyDescent="0.2">
      <c r="A22" s="17" t="s">
        <v>6</v>
      </c>
      <c r="B22" s="18" t="s">
        <v>46</v>
      </c>
      <c r="C22" s="17" t="s">
        <v>34</v>
      </c>
      <c r="D22" s="17" t="s">
        <v>45</v>
      </c>
      <c r="E22" s="17" t="s">
        <v>33</v>
      </c>
      <c r="F22" s="17" t="s">
        <v>33</v>
      </c>
      <c r="G22" s="19">
        <f>+G23</f>
        <v>11562.746999999999</v>
      </c>
    </row>
    <row r="23" spans="1:7" ht="22.5" x14ac:dyDescent="0.2">
      <c r="A23" s="17" t="s">
        <v>7</v>
      </c>
      <c r="B23" s="18" t="s">
        <v>41</v>
      </c>
      <c r="C23" s="17" t="s">
        <v>34</v>
      </c>
      <c r="D23" s="17" t="s">
        <v>45</v>
      </c>
      <c r="E23" s="17" t="s">
        <v>40</v>
      </c>
      <c r="F23" s="17" t="s">
        <v>33</v>
      </c>
      <c r="G23" s="19">
        <f>SUM(G24:G28)</f>
        <v>11562.746999999999</v>
      </c>
    </row>
    <row r="24" spans="1:7" ht="33.75" x14ac:dyDescent="0.2">
      <c r="A24" s="3" t="s">
        <v>19</v>
      </c>
      <c r="B24" s="10" t="s">
        <v>49</v>
      </c>
      <c r="C24" s="3" t="s">
        <v>34</v>
      </c>
      <c r="D24" s="3" t="s">
        <v>45</v>
      </c>
      <c r="E24" s="3" t="s">
        <v>47</v>
      </c>
      <c r="F24" s="3" t="s">
        <v>48</v>
      </c>
      <c r="G24" s="13">
        <f>3200+2600</f>
        <v>5800</v>
      </c>
    </row>
    <row r="25" spans="1:7" ht="33.75" x14ac:dyDescent="0.2">
      <c r="A25" s="3" t="s">
        <v>8</v>
      </c>
      <c r="B25" s="10" t="s">
        <v>49</v>
      </c>
      <c r="C25" s="3" t="s">
        <v>34</v>
      </c>
      <c r="D25" s="3" t="s">
        <v>45</v>
      </c>
      <c r="E25" s="3" t="s">
        <v>50</v>
      </c>
      <c r="F25" s="3" t="s">
        <v>48</v>
      </c>
      <c r="G25" s="13">
        <f>880+260</f>
        <v>1140</v>
      </c>
    </row>
    <row r="26" spans="1:7" ht="33.75" x14ac:dyDescent="0.2">
      <c r="A26" s="3" t="s">
        <v>9</v>
      </c>
      <c r="B26" s="10" t="s">
        <v>49</v>
      </c>
      <c r="C26" s="3" t="s">
        <v>34</v>
      </c>
      <c r="D26" s="3" t="s">
        <v>45</v>
      </c>
      <c r="E26" s="3" t="s">
        <v>52</v>
      </c>
      <c r="F26" s="3" t="s">
        <v>48</v>
      </c>
      <c r="G26" s="13">
        <f>400+400</f>
        <v>800</v>
      </c>
    </row>
    <row r="27" spans="1:7" ht="33.75" x14ac:dyDescent="0.2">
      <c r="A27" s="3" t="s">
        <v>204</v>
      </c>
      <c r="B27" s="10" t="s">
        <v>54</v>
      </c>
      <c r="C27" s="3" t="s">
        <v>34</v>
      </c>
      <c r="D27" s="3" t="s">
        <v>45</v>
      </c>
      <c r="E27" s="3" t="s">
        <v>52</v>
      </c>
      <c r="F27" s="3" t="s">
        <v>53</v>
      </c>
      <c r="G27" s="13">
        <f>2836+977</f>
        <v>3813</v>
      </c>
    </row>
    <row r="28" spans="1:7" x14ac:dyDescent="0.2">
      <c r="A28" s="26" t="s">
        <v>10</v>
      </c>
      <c r="B28" s="29" t="s">
        <v>223</v>
      </c>
      <c r="C28" s="3" t="s">
        <v>34</v>
      </c>
      <c r="D28" s="3" t="s">
        <v>45</v>
      </c>
      <c r="E28" s="3" t="s">
        <v>52</v>
      </c>
      <c r="F28" s="26" t="s">
        <v>216</v>
      </c>
      <c r="G28" s="27">
        <v>9.7469999999999999</v>
      </c>
    </row>
    <row r="29" spans="1:7" x14ac:dyDescent="0.2">
      <c r="A29" s="3" t="s">
        <v>205</v>
      </c>
      <c r="B29" s="18" t="s">
        <v>65</v>
      </c>
      <c r="C29" s="17" t="s">
        <v>34</v>
      </c>
      <c r="D29" s="17" t="s">
        <v>64</v>
      </c>
      <c r="E29" s="17" t="s">
        <v>33</v>
      </c>
      <c r="F29" s="17" t="s">
        <v>33</v>
      </c>
      <c r="G29" s="19">
        <v>65.599999999999994</v>
      </c>
    </row>
    <row r="30" spans="1:7" x14ac:dyDescent="0.2">
      <c r="A30" s="17" t="s">
        <v>206</v>
      </c>
      <c r="B30" s="18" t="s">
        <v>56</v>
      </c>
      <c r="C30" s="17" t="s">
        <v>34</v>
      </c>
      <c r="D30" s="17" t="s">
        <v>64</v>
      </c>
      <c r="E30" s="17" t="s">
        <v>55</v>
      </c>
      <c r="F30" s="17" t="s">
        <v>33</v>
      </c>
      <c r="G30" s="19">
        <v>65.599999999999994</v>
      </c>
    </row>
    <row r="31" spans="1:7" x14ac:dyDescent="0.2">
      <c r="A31" s="24" t="s">
        <v>11</v>
      </c>
      <c r="B31" s="10" t="s">
        <v>68</v>
      </c>
      <c r="C31" s="3" t="s">
        <v>34</v>
      </c>
      <c r="D31" s="3" t="s">
        <v>64</v>
      </c>
      <c r="E31" s="3" t="s">
        <v>66</v>
      </c>
      <c r="F31" s="3" t="s">
        <v>67</v>
      </c>
      <c r="G31" s="13">
        <v>65.599999999999994</v>
      </c>
    </row>
    <row r="32" spans="1:7" x14ac:dyDescent="0.2">
      <c r="A32" s="17" t="s">
        <v>12</v>
      </c>
      <c r="B32" s="18" t="s">
        <v>70</v>
      </c>
      <c r="C32" s="17" t="s">
        <v>34</v>
      </c>
      <c r="D32" s="17" t="s">
        <v>69</v>
      </c>
      <c r="E32" s="17" t="s">
        <v>33</v>
      </c>
      <c r="F32" s="17" t="s">
        <v>33</v>
      </c>
      <c r="G32" s="19">
        <f>+G33</f>
        <v>1298.1300000000001</v>
      </c>
    </row>
    <row r="33" spans="1:7" x14ac:dyDescent="0.2">
      <c r="A33" s="24" t="s">
        <v>13</v>
      </c>
      <c r="B33" s="18" t="s">
        <v>56</v>
      </c>
      <c r="C33" s="17" t="s">
        <v>34</v>
      </c>
      <c r="D33" s="17" t="s">
        <v>69</v>
      </c>
      <c r="E33" s="17" t="s">
        <v>55</v>
      </c>
      <c r="F33" s="17" t="s">
        <v>33</v>
      </c>
      <c r="G33" s="19">
        <f>SUM(G34:G43)</f>
        <v>1298.1300000000001</v>
      </c>
    </row>
    <row r="34" spans="1:7" ht="33.75" x14ac:dyDescent="0.2">
      <c r="A34" s="3" t="s">
        <v>14</v>
      </c>
      <c r="B34" s="10" t="s">
        <v>49</v>
      </c>
      <c r="C34" s="3" t="s">
        <v>34</v>
      </c>
      <c r="D34" s="3" t="s">
        <v>69</v>
      </c>
      <c r="E34" s="3" t="s">
        <v>51</v>
      </c>
      <c r="F34" s="3" t="s">
        <v>48</v>
      </c>
      <c r="G34" s="13">
        <v>508.19</v>
      </c>
    </row>
    <row r="35" spans="1:7" ht="33.75" x14ac:dyDescent="0.2">
      <c r="A35" s="26" t="s">
        <v>15</v>
      </c>
      <c r="B35" s="10" t="s">
        <v>54</v>
      </c>
      <c r="C35" s="3" t="s">
        <v>34</v>
      </c>
      <c r="D35" s="3" t="s">
        <v>69</v>
      </c>
      <c r="E35" s="3" t="s">
        <v>51</v>
      </c>
      <c r="F35" s="3" t="s">
        <v>53</v>
      </c>
      <c r="G35" s="13">
        <v>4.9000000000000004</v>
      </c>
    </row>
    <row r="36" spans="1:7" ht="33.75" x14ac:dyDescent="0.2">
      <c r="A36" s="26" t="s">
        <v>16</v>
      </c>
      <c r="B36" s="29" t="s">
        <v>54</v>
      </c>
      <c r="C36" s="26" t="s">
        <v>34</v>
      </c>
      <c r="D36" s="26" t="s">
        <v>69</v>
      </c>
      <c r="E36" s="26" t="s">
        <v>71</v>
      </c>
      <c r="F36" s="26" t="s">
        <v>53</v>
      </c>
      <c r="G36" s="27">
        <v>300</v>
      </c>
    </row>
    <row r="37" spans="1:7" ht="33.75" x14ac:dyDescent="0.2">
      <c r="A37" s="3" t="s">
        <v>207</v>
      </c>
      <c r="B37" s="29" t="s">
        <v>54</v>
      </c>
      <c r="C37" s="26" t="s">
        <v>34</v>
      </c>
      <c r="D37" s="26" t="s">
        <v>69</v>
      </c>
      <c r="E37" s="26" t="s">
        <v>175</v>
      </c>
      <c r="F37" s="26" t="s">
        <v>53</v>
      </c>
      <c r="G37" s="27">
        <v>134</v>
      </c>
    </row>
    <row r="38" spans="1:7" x14ac:dyDescent="0.2">
      <c r="A38" s="3" t="s">
        <v>208</v>
      </c>
      <c r="B38" s="10" t="s">
        <v>59</v>
      </c>
      <c r="C38" s="3" t="s">
        <v>34</v>
      </c>
      <c r="D38" s="3" t="s">
        <v>69</v>
      </c>
      <c r="E38" s="3" t="s">
        <v>169</v>
      </c>
      <c r="F38" s="3" t="s">
        <v>58</v>
      </c>
      <c r="G38" s="13">
        <v>84.9</v>
      </c>
    </row>
    <row r="39" spans="1:7" x14ac:dyDescent="0.2">
      <c r="A39" s="3" t="s">
        <v>209</v>
      </c>
      <c r="B39" s="10" t="s">
        <v>59</v>
      </c>
      <c r="C39" s="3" t="s">
        <v>34</v>
      </c>
      <c r="D39" s="3" t="s">
        <v>69</v>
      </c>
      <c r="E39" s="3" t="s">
        <v>57</v>
      </c>
      <c r="F39" s="3" t="s">
        <v>58</v>
      </c>
      <c r="G39" s="13">
        <v>50.5</v>
      </c>
    </row>
    <row r="40" spans="1:7" x14ac:dyDescent="0.2">
      <c r="A40" s="3" t="s">
        <v>20</v>
      </c>
      <c r="B40" s="10" t="s">
        <v>59</v>
      </c>
      <c r="C40" s="3" t="s">
        <v>34</v>
      </c>
      <c r="D40" s="3" t="s">
        <v>69</v>
      </c>
      <c r="E40" s="3" t="s">
        <v>60</v>
      </c>
      <c r="F40" s="3" t="s">
        <v>58</v>
      </c>
      <c r="G40" s="13">
        <v>20.100000000000001</v>
      </c>
    </row>
    <row r="41" spans="1:7" x14ac:dyDescent="0.2">
      <c r="A41" s="3" t="s">
        <v>21</v>
      </c>
      <c r="B41" s="10" t="s">
        <v>59</v>
      </c>
      <c r="C41" s="3" t="s">
        <v>34</v>
      </c>
      <c r="D41" s="3" t="s">
        <v>69</v>
      </c>
      <c r="E41" s="3" t="s">
        <v>61</v>
      </c>
      <c r="F41" s="3" t="s">
        <v>58</v>
      </c>
      <c r="G41" s="13">
        <v>33.880000000000003</v>
      </c>
    </row>
    <row r="42" spans="1:7" x14ac:dyDescent="0.2">
      <c r="A42" s="24" t="s">
        <v>22</v>
      </c>
      <c r="B42" s="10" t="s">
        <v>59</v>
      </c>
      <c r="C42" s="3" t="s">
        <v>34</v>
      </c>
      <c r="D42" s="3" t="s">
        <v>69</v>
      </c>
      <c r="E42" s="3" t="s">
        <v>62</v>
      </c>
      <c r="F42" s="3" t="s">
        <v>58</v>
      </c>
      <c r="G42" s="13">
        <v>60</v>
      </c>
    </row>
    <row r="43" spans="1:7" x14ac:dyDescent="0.2">
      <c r="A43" s="24" t="s">
        <v>25</v>
      </c>
      <c r="B43" s="10" t="s">
        <v>59</v>
      </c>
      <c r="C43" s="3" t="s">
        <v>34</v>
      </c>
      <c r="D43" s="3" t="s">
        <v>69</v>
      </c>
      <c r="E43" s="3" t="s">
        <v>63</v>
      </c>
      <c r="F43" s="3" t="s">
        <v>58</v>
      </c>
      <c r="G43" s="13">
        <v>101.66</v>
      </c>
    </row>
    <row r="44" spans="1:7" x14ac:dyDescent="0.2">
      <c r="A44" s="17" t="s">
        <v>24</v>
      </c>
      <c r="B44" s="18" t="s">
        <v>73</v>
      </c>
      <c r="C44" s="17" t="s">
        <v>34</v>
      </c>
      <c r="D44" s="17" t="s">
        <v>72</v>
      </c>
      <c r="E44" s="17" t="s">
        <v>33</v>
      </c>
      <c r="F44" s="17" t="s">
        <v>33</v>
      </c>
      <c r="G44" s="19">
        <f>+G45</f>
        <v>306.17899999999997</v>
      </c>
    </row>
    <row r="45" spans="1:7" x14ac:dyDescent="0.2">
      <c r="A45" s="17" t="s">
        <v>74</v>
      </c>
      <c r="B45" s="18" t="s">
        <v>76</v>
      </c>
      <c r="C45" s="17" t="s">
        <v>34</v>
      </c>
      <c r="D45" s="17" t="s">
        <v>75</v>
      </c>
      <c r="E45" s="17" t="s">
        <v>33</v>
      </c>
      <c r="F45" s="17" t="s">
        <v>33</v>
      </c>
      <c r="G45" s="19">
        <f>+G46</f>
        <v>306.17899999999997</v>
      </c>
    </row>
    <row r="46" spans="1:7" x14ac:dyDescent="0.2">
      <c r="A46" s="17" t="s">
        <v>77</v>
      </c>
      <c r="B46" s="18" t="s">
        <v>56</v>
      </c>
      <c r="C46" s="17" t="s">
        <v>34</v>
      </c>
      <c r="D46" s="17" t="s">
        <v>75</v>
      </c>
      <c r="E46" s="17" t="s">
        <v>55</v>
      </c>
      <c r="F46" s="17" t="s">
        <v>33</v>
      </c>
      <c r="G46" s="19">
        <f>+G47</f>
        <v>306.17899999999997</v>
      </c>
    </row>
    <row r="47" spans="1:7" ht="33.75" x14ac:dyDescent="0.2">
      <c r="A47" s="3" t="s">
        <v>224</v>
      </c>
      <c r="B47" s="10" t="s">
        <v>49</v>
      </c>
      <c r="C47" s="3" t="s">
        <v>34</v>
      </c>
      <c r="D47" s="3" t="s">
        <v>75</v>
      </c>
      <c r="E47" s="3" t="s">
        <v>78</v>
      </c>
      <c r="F47" s="3" t="s">
        <v>48</v>
      </c>
      <c r="G47" s="13">
        <v>306.17899999999997</v>
      </c>
    </row>
    <row r="48" spans="1:7" ht="22.5" x14ac:dyDescent="0.2">
      <c r="A48" s="17" t="s">
        <v>79</v>
      </c>
      <c r="B48" s="18" t="s">
        <v>82</v>
      </c>
      <c r="C48" s="17" t="s">
        <v>34</v>
      </c>
      <c r="D48" s="17" t="s">
        <v>81</v>
      </c>
      <c r="E48" s="17" t="s">
        <v>33</v>
      </c>
      <c r="F48" s="17" t="s">
        <v>33</v>
      </c>
      <c r="G48" s="19">
        <v>370</v>
      </c>
    </row>
    <row r="49" spans="1:7" ht="33.75" x14ac:dyDescent="0.2">
      <c r="A49" s="17" t="s">
        <v>80</v>
      </c>
      <c r="B49" s="18" t="s">
        <v>85</v>
      </c>
      <c r="C49" s="17" t="s">
        <v>34</v>
      </c>
      <c r="D49" s="17" t="s">
        <v>84</v>
      </c>
      <c r="E49" s="17" t="s">
        <v>179</v>
      </c>
      <c r="F49" s="17" t="s">
        <v>33</v>
      </c>
      <c r="G49" s="19">
        <f>SUM(G50:G51)</f>
        <v>70</v>
      </c>
    </row>
    <row r="50" spans="1:7" ht="33.75" x14ac:dyDescent="0.2">
      <c r="A50" s="3" t="s">
        <v>83</v>
      </c>
      <c r="B50" s="10" t="s">
        <v>54</v>
      </c>
      <c r="C50" s="3" t="s">
        <v>34</v>
      </c>
      <c r="D50" s="3" t="s">
        <v>84</v>
      </c>
      <c r="E50" s="3" t="s">
        <v>176</v>
      </c>
      <c r="F50" s="3" t="s">
        <v>53</v>
      </c>
      <c r="G50" s="13">
        <v>60</v>
      </c>
    </row>
    <row r="51" spans="1:7" ht="33.75" x14ac:dyDescent="0.2">
      <c r="A51" s="24" t="s">
        <v>86</v>
      </c>
      <c r="B51" s="10" t="s">
        <v>54</v>
      </c>
      <c r="C51" s="3" t="s">
        <v>34</v>
      </c>
      <c r="D51" s="3" t="s">
        <v>84</v>
      </c>
      <c r="E51" s="3" t="s">
        <v>177</v>
      </c>
      <c r="F51" s="3" t="s">
        <v>53</v>
      </c>
      <c r="G51" s="13">
        <v>10</v>
      </c>
    </row>
    <row r="52" spans="1:7" x14ac:dyDescent="0.2">
      <c r="A52" s="17" t="s">
        <v>88</v>
      </c>
      <c r="B52" s="18" t="s">
        <v>91</v>
      </c>
      <c r="C52" s="17" t="s">
        <v>34</v>
      </c>
      <c r="D52" s="17" t="s">
        <v>90</v>
      </c>
      <c r="E52" s="17" t="s">
        <v>33</v>
      </c>
      <c r="F52" s="17" t="s">
        <v>33</v>
      </c>
      <c r="G52" s="19">
        <v>300</v>
      </c>
    </row>
    <row r="53" spans="1:7" ht="22.5" x14ac:dyDescent="0.2">
      <c r="A53" s="34" t="s">
        <v>210</v>
      </c>
      <c r="B53" s="18" t="s">
        <v>87</v>
      </c>
      <c r="C53" s="17" t="s">
        <v>34</v>
      </c>
      <c r="D53" s="17" t="s">
        <v>90</v>
      </c>
      <c r="E53" s="17" t="s">
        <v>179</v>
      </c>
      <c r="F53" s="17" t="s">
        <v>33</v>
      </c>
      <c r="G53" s="19">
        <v>300</v>
      </c>
    </row>
    <row r="54" spans="1:7" ht="33.75" x14ac:dyDescent="0.2">
      <c r="A54" s="24" t="s">
        <v>89</v>
      </c>
      <c r="B54" s="10" t="s">
        <v>54</v>
      </c>
      <c r="C54" s="3" t="s">
        <v>34</v>
      </c>
      <c r="D54" s="3" t="s">
        <v>90</v>
      </c>
      <c r="E54" s="3" t="s">
        <v>178</v>
      </c>
      <c r="F54" s="3" t="s">
        <v>53</v>
      </c>
      <c r="G54" s="13">
        <v>300</v>
      </c>
    </row>
    <row r="55" spans="1:7" x14ac:dyDescent="0.2">
      <c r="A55" s="17" t="s">
        <v>92</v>
      </c>
      <c r="B55" s="18" t="s">
        <v>96</v>
      </c>
      <c r="C55" s="17" t="s">
        <v>34</v>
      </c>
      <c r="D55" s="17" t="s">
        <v>95</v>
      </c>
      <c r="E55" s="17" t="s">
        <v>33</v>
      </c>
      <c r="F55" s="17" t="s">
        <v>33</v>
      </c>
      <c r="G55" s="19">
        <f>+G56+G60+G63</f>
        <v>7336</v>
      </c>
    </row>
    <row r="56" spans="1:7" x14ac:dyDescent="0.2">
      <c r="A56" s="17" t="s">
        <v>93</v>
      </c>
      <c r="B56" s="18" t="s">
        <v>99</v>
      </c>
      <c r="C56" s="17" t="s">
        <v>34</v>
      </c>
      <c r="D56" s="17" t="s">
        <v>98</v>
      </c>
      <c r="E56" s="17" t="s">
        <v>181</v>
      </c>
      <c r="F56" s="17" t="s">
        <v>33</v>
      </c>
      <c r="G56" s="19">
        <f>SUM(G57:G59)</f>
        <v>6276</v>
      </c>
    </row>
    <row r="57" spans="1:7" ht="33.75" x14ac:dyDescent="0.2">
      <c r="A57" s="24" t="s">
        <v>94</v>
      </c>
      <c r="B57" s="29" t="s">
        <v>54</v>
      </c>
      <c r="C57" s="26" t="s">
        <v>34</v>
      </c>
      <c r="D57" s="26" t="s">
        <v>98</v>
      </c>
      <c r="E57" s="26" t="s">
        <v>182</v>
      </c>
      <c r="F57" s="26" t="s">
        <v>53</v>
      </c>
      <c r="G57" s="27">
        <v>4500</v>
      </c>
    </row>
    <row r="58" spans="1:7" ht="33.75" x14ac:dyDescent="0.2">
      <c r="A58" s="24" t="s">
        <v>97</v>
      </c>
      <c r="B58" s="30" t="s">
        <v>54</v>
      </c>
      <c r="C58" s="24" t="s">
        <v>34</v>
      </c>
      <c r="D58" s="24" t="s">
        <v>98</v>
      </c>
      <c r="E58" s="24" t="s">
        <v>217</v>
      </c>
      <c r="F58" s="24" t="s">
        <v>53</v>
      </c>
      <c r="G58" s="31">
        <v>1500</v>
      </c>
    </row>
    <row r="59" spans="1:7" ht="33.75" x14ac:dyDescent="0.2">
      <c r="A59" s="3" t="s">
        <v>100</v>
      </c>
      <c r="B59" s="30" t="s">
        <v>54</v>
      </c>
      <c r="C59" s="24" t="s">
        <v>34</v>
      </c>
      <c r="D59" s="24" t="s">
        <v>98</v>
      </c>
      <c r="E59" s="24" t="s">
        <v>218</v>
      </c>
      <c r="F59" s="24" t="s">
        <v>53</v>
      </c>
      <c r="G59" s="31">
        <v>276</v>
      </c>
    </row>
    <row r="60" spans="1:7" x14ac:dyDescent="0.2">
      <c r="A60" s="17" t="s">
        <v>101</v>
      </c>
      <c r="B60" s="18" t="s">
        <v>103</v>
      </c>
      <c r="C60" s="17" t="s">
        <v>34</v>
      </c>
      <c r="D60" s="17" t="s">
        <v>102</v>
      </c>
      <c r="E60" s="17" t="s">
        <v>33</v>
      </c>
      <c r="F60" s="17" t="s">
        <v>33</v>
      </c>
      <c r="G60" s="19">
        <f>+G61</f>
        <v>360</v>
      </c>
    </row>
    <row r="61" spans="1:7" ht="22.5" x14ac:dyDescent="0.2">
      <c r="A61" s="17" t="s">
        <v>211</v>
      </c>
      <c r="B61" s="18" t="s">
        <v>180</v>
      </c>
      <c r="C61" s="17" t="s">
        <v>34</v>
      </c>
      <c r="D61" s="17" t="s">
        <v>102</v>
      </c>
      <c r="E61" s="17" t="s">
        <v>183</v>
      </c>
      <c r="F61" s="17" t="s">
        <v>33</v>
      </c>
      <c r="G61" s="19">
        <f>+G62</f>
        <v>360</v>
      </c>
    </row>
    <row r="62" spans="1:7" ht="33.75" x14ac:dyDescent="0.2">
      <c r="A62" s="3" t="s">
        <v>104</v>
      </c>
      <c r="B62" s="10" t="s">
        <v>54</v>
      </c>
      <c r="C62" s="3" t="s">
        <v>34</v>
      </c>
      <c r="D62" s="3" t="s">
        <v>102</v>
      </c>
      <c r="E62" s="3" t="s">
        <v>184</v>
      </c>
      <c r="F62" s="3" t="s">
        <v>53</v>
      </c>
      <c r="G62" s="13">
        <f>300+60</f>
        <v>360</v>
      </c>
    </row>
    <row r="63" spans="1:7" ht="22.5" x14ac:dyDescent="0.2">
      <c r="A63" s="17" t="s">
        <v>105</v>
      </c>
      <c r="B63" s="18" t="s">
        <v>108</v>
      </c>
      <c r="C63" s="17" t="s">
        <v>34</v>
      </c>
      <c r="D63" s="17" t="s">
        <v>107</v>
      </c>
      <c r="E63" s="17" t="s">
        <v>33</v>
      </c>
      <c r="F63" s="17" t="s">
        <v>33</v>
      </c>
      <c r="G63" s="19">
        <f>+G64</f>
        <v>700</v>
      </c>
    </row>
    <row r="64" spans="1:7" x14ac:dyDescent="0.2">
      <c r="A64" s="17" t="s">
        <v>106</v>
      </c>
      <c r="B64" s="18" t="s">
        <v>56</v>
      </c>
      <c r="C64" s="17" t="s">
        <v>34</v>
      </c>
      <c r="D64" s="17" t="s">
        <v>107</v>
      </c>
      <c r="E64" s="17" t="s">
        <v>183</v>
      </c>
      <c r="F64" s="17" t="s">
        <v>33</v>
      </c>
      <c r="G64" s="19">
        <f>+G65</f>
        <v>700</v>
      </c>
    </row>
    <row r="65" spans="1:8" ht="33.75" x14ac:dyDescent="0.2">
      <c r="A65" s="24" t="s">
        <v>109</v>
      </c>
      <c r="B65" s="10" t="s">
        <v>54</v>
      </c>
      <c r="C65" s="3" t="s">
        <v>34</v>
      </c>
      <c r="D65" s="3" t="s">
        <v>107</v>
      </c>
      <c r="E65" s="3" t="s">
        <v>185</v>
      </c>
      <c r="F65" s="3" t="s">
        <v>53</v>
      </c>
      <c r="G65" s="13">
        <v>700</v>
      </c>
    </row>
    <row r="66" spans="1:8" x14ac:dyDescent="0.2">
      <c r="A66" s="34" t="s">
        <v>110</v>
      </c>
      <c r="B66" s="18" t="s">
        <v>113</v>
      </c>
      <c r="C66" s="17" t="s">
        <v>34</v>
      </c>
      <c r="D66" s="17" t="s">
        <v>112</v>
      </c>
      <c r="E66" s="17" t="s">
        <v>33</v>
      </c>
      <c r="F66" s="17" t="s">
        <v>33</v>
      </c>
      <c r="G66" s="19">
        <f>+G67+G72</f>
        <v>8977.86</v>
      </c>
    </row>
    <row r="67" spans="1:8" x14ac:dyDescent="0.2">
      <c r="A67" s="34" t="s">
        <v>111</v>
      </c>
      <c r="B67" s="18" t="s">
        <v>116</v>
      </c>
      <c r="C67" s="17" t="s">
        <v>34</v>
      </c>
      <c r="D67" s="17" t="s">
        <v>115</v>
      </c>
      <c r="E67" s="17" t="s">
        <v>33</v>
      </c>
      <c r="F67" s="17" t="s">
        <v>33</v>
      </c>
      <c r="G67" s="19">
        <f>+G68+G70</f>
        <v>1035</v>
      </c>
    </row>
    <row r="68" spans="1:8" ht="33.75" x14ac:dyDescent="0.2">
      <c r="A68" s="25" t="s">
        <v>212</v>
      </c>
      <c r="B68" s="18" t="s">
        <v>173</v>
      </c>
      <c r="C68" s="17" t="s">
        <v>34</v>
      </c>
      <c r="D68" s="17" t="s">
        <v>115</v>
      </c>
      <c r="E68" s="17" t="s">
        <v>181</v>
      </c>
      <c r="F68" s="17" t="s">
        <v>33</v>
      </c>
      <c r="G68" s="19">
        <v>770</v>
      </c>
    </row>
    <row r="69" spans="1:8" ht="34.5" customHeight="1" x14ac:dyDescent="0.2">
      <c r="A69" s="24" t="s">
        <v>114</v>
      </c>
      <c r="B69" s="10" t="s">
        <v>54</v>
      </c>
      <c r="C69" s="3" t="s">
        <v>34</v>
      </c>
      <c r="D69" s="3" t="s">
        <v>115</v>
      </c>
      <c r="E69" s="3" t="s">
        <v>186</v>
      </c>
      <c r="F69" s="3" t="s">
        <v>187</v>
      </c>
      <c r="G69" s="13">
        <v>770</v>
      </c>
    </row>
    <row r="70" spans="1:8" ht="22.5" customHeight="1" x14ac:dyDescent="0.2">
      <c r="A70" s="17" t="s">
        <v>117</v>
      </c>
      <c r="B70" s="18" t="s">
        <v>56</v>
      </c>
      <c r="C70" s="3" t="s">
        <v>34</v>
      </c>
      <c r="D70" s="3" t="s">
        <v>115</v>
      </c>
      <c r="E70" s="3" t="s">
        <v>189</v>
      </c>
      <c r="F70" s="3"/>
      <c r="G70" s="13">
        <f>+G71</f>
        <v>265</v>
      </c>
    </row>
    <row r="71" spans="1:8" ht="33.75" x14ac:dyDescent="0.2">
      <c r="A71" s="3" t="s">
        <v>118</v>
      </c>
      <c r="B71" s="10" t="s">
        <v>54</v>
      </c>
      <c r="C71" s="3" t="s">
        <v>34</v>
      </c>
      <c r="D71" s="3" t="s">
        <v>115</v>
      </c>
      <c r="E71" s="3" t="s">
        <v>188</v>
      </c>
      <c r="F71" s="3" t="s">
        <v>53</v>
      </c>
      <c r="G71" s="13">
        <f>150+115</f>
        <v>265</v>
      </c>
    </row>
    <row r="72" spans="1:8" x14ac:dyDescent="0.2">
      <c r="A72" s="34" t="s">
        <v>119</v>
      </c>
      <c r="B72" s="18" t="s">
        <v>122</v>
      </c>
      <c r="C72" s="17" t="s">
        <v>34</v>
      </c>
      <c r="D72" s="17" t="s">
        <v>121</v>
      </c>
      <c r="E72" s="17" t="s">
        <v>33</v>
      </c>
      <c r="F72" s="17" t="s">
        <v>33</v>
      </c>
      <c r="G72" s="19">
        <f>+G73</f>
        <v>7942.86</v>
      </c>
      <c r="H72" s="14"/>
    </row>
    <row r="73" spans="1:8" ht="33.75" x14ac:dyDescent="0.2">
      <c r="A73" s="34" t="s">
        <v>120</v>
      </c>
      <c r="B73" s="18" t="s">
        <v>173</v>
      </c>
      <c r="C73" s="17" t="s">
        <v>34</v>
      </c>
      <c r="D73" s="17" t="s">
        <v>121</v>
      </c>
      <c r="E73" s="17" t="s">
        <v>181</v>
      </c>
      <c r="F73" s="17" t="s">
        <v>33</v>
      </c>
      <c r="G73" s="19">
        <f>SUM(G74:G78)</f>
        <v>7942.86</v>
      </c>
    </row>
    <row r="74" spans="1:8" ht="33.75" x14ac:dyDescent="0.2">
      <c r="A74" s="26" t="s">
        <v>123</v>
      </c>
      <c r="B74" s="10" t="s">
        <v>54</v>
      </c>
      <c r="C74" s="3" t="s">
        <v>34</v>
      </c>
      <c r="D74" s="3" t="s">
        <v>121</v>
      </c>
      <c r="E74" s="3" t="s">
        <v>203</v>
      </c>
      <c r="F74" s="3" t="s">
        <v>53</v>
      </c>
      <c r="G74" s="13">
        <f>2400+250</f>
        <v>2650</v>
      </c>
    </row>
    <row r="75" spans="1:8" ht="33.75" x14ac:dyDescent="0.2">
      <c r="A75" s="24" t="s">
        <v>124</v>
      </c>
      <c r="B75" s="10" t="s">
        <v>54</v>
      </c>
      <c r="C75" s="3" t="s">
        <v>34</v>
      </c>
      <c r="D75" s="3" t="s">
        <v>121</v>
      </c>
      <c r="E75" s="3" t="s">
        <v>190</v>
      </c>
      <c r="F75" s="3" t="s">
        <v>53</v>
      </c>
      <c r="G75" s="13">
        <v>50</v>
      </c>
    </row>
    <row r="76" spans="1:8" ht="33.75" x14ac:dyDescent="0.2">
      <c r="A76" s="26" t="s">
        <v>123</v>
      </c>
      <c r="B76" s="10" t="s">
        <v>54</v>
      </c>
      <c r="C76" s="3" t="s">
        <v>34</v>
      </c>
      <c r="D76" s="3" t="s">
        <v>121</v>
      </c>
      <c r="E76" s="3" t="s">
        <v>191</v>
      </c>
      <c r="F76" s="3" t="s">
        <v>53</v>
      </c>
      <c r="G76" s="13">
        <v>16</v>
      </c>
    </row>
    <row r="77" spans="1:8" ht="33.75" x14ac:dyDescent="0.2">
      <c r="A77" s="24" t="s">
        <v>124</v>
      </c>
      <c r="B77" s="10" t="s">
        <v>54</v>
      </c>
      <c r="C77" s="3" t="s">
        <v>34</v>
      </c>
      <c r="D77" s="3" t="s">
        <v>121</v>
      </c>
      <c r="E77" s="3" t="s">
        <v>192</v>
      </c>
      <c r="F77" s="3" t="s">
        <v>53</v>
      </c>
      <c r="G77" s="13">
        <v>4400</v>
      </c>
    </row>
    <row r="78" spans="1:8" ht="33.75" x14ac:dyDescent="0.2">
      <c r="A78" s="24"/>
      <c r="B78" s="10" t="s">
        <v>54</v>
      </c>
      <c r="C78" s="3" t="s">
        <v>34</v>
      </c>
      <c r="D78" s="3" t="s">
        <v>121</v>
      </c>
      <c r="E78" s="3" t="s">
        <v>219</v>
      </c>
      <c r="F78" s="3" t="s">
        <v>53</v>
      </c>
      <c r="G78" s="27">
        <v>826.86</v>
      </c>
    </row>
    <row r="79" spans="1:8" x14ac:dyDescent="0.2">
      <c r="A79" s="17" t="s">
        <v>125</v>
      </c>
      <c r="B79" s="18" t="s">
        <v>130</v>
      </c>
      <c r="C79" s="17" t="s">
        <v>34</v>
      </c>
      <c r="D79" s="17" t="s">
        <v>129</v>
      </c>
      <c r="E79" s="17" t="s">
        <v>33</v>
      </c>
      <c r="F79" s="17" t="s">
        <v>33</v>
      </c>
      <c r="G79" s="19">
        <f>+G80</f>
        <v>599.91399999999999</v>
      </c>
    </row>
    <row r="80" spans="1:8" x14ac:dyDescent="0.2">
      <c r="A80" s="17" t="s">
        <v>126</v>
      </c>
      <c r="B80" s="18" t="s">
        <v>132</v>
      </c>
      <c r="C80" s="17" t="s">
        <v>34</v>
      </c>
      <c r="D80" s="17" t="s">
        <v>131</v>
      </c>
      <c r="E80" s="17" t="s">
        <v>33</v>
      </c>
      <c r="F80" s="17" t="s">
        <v>33</v>
      </c>
      <c r="G80" s="19">
        <f>+G81</f>
        <v>599.91399999999999</v>
      </c>
    </row>
    <row r="81" spans="1:7" ht="22.5" x14ac:dyDescent="0.2">
      <c r="A81" s="34" t="s">
        <v>127</v>
      </c>
      <c r="B81" s="18" t="s">
        <v>134</v>
      </c>
      <c r="C81" s="17" t="s">
        <v>34</v>
      </c>
      <c r="D81" s="17" t="s">
        <v>131</v>
      </c>
      <c r="E81" s="17" t="s">
        <v>193</v>
      </c>
      <c r="F81" s="17" t="s">
        <v>33</v>
      </c>
      <c r="G81" s="19">
        <f>SUM(G82:G83)</f>
        <v>599.91399999999999</v>
      </c>
    </row>
    <row r="82" spans="1:7" ht="33.75" x14ac:dyDescent="0.2">
      <c r="A82" s="26" t="s">
        <v>128</v>
      </c>
      <c r="B82" s="10" t="s">
        <v>54</v>
      </c>
      <c r="C82" s="3" t="s">
        <v>34</v>
      </c>
      <c r="D82" s="3" t="s">
        <v>131</v>
      </c>
      <c r="E82" s="3" t="s">
        <v>194</v>
      </c>
      <c r="F82" s="3" t="s">
        <v>53</v>
      </c>
      <c r="G82" s="13">
        <v>557.82799999999997</v>
      </c>
    </row>
    <row r="83" spans="1:7" ht="33.75" x14ac:dyDescent="0.2">
      <c r="A83" s="17" t="s">
        <v>213</v>
      </c>
      <c r="B83" s="10" t="s">
        <v>54</v>
      </c>
      <c r="C83" s="3" t="s">
        <v>34</v>
      </c>
      <c r="D83" s="3" t="s">
        <v>131</v>
      </c>
      <c r="E83" s="26" t="s">
        <v>195</v>
      </c>
      <c r="F83" s="26" t="s">
        <v>43</v>
      </c>
      <c r="G83" s="27">
        <f>42.172-0.086</f>
        <v>42.085999999999999</v>
      </c>
    </row>
    <row r="84" spans="1:7" x14ac:dyDescent="0.2">
      <c r="A84" s="17" t="s">
        <v>214</v>
      </c>
      <c r="B84" s="18" t="s">
        <v>138</v>
      </c>
      <c r="C84" s="17" t="s">
        <v>34</v>
      </c>
      <c r="D84" s="17" t="s">
        <v>137</v>
      </c>
      <c r="E84" s="17" t="s">
        <v>33</v>
      </c>
      <c r="F84" s="17" t="s">
        <v>33</v>
      </c>
      <c r="G84" s="19">
        <f>+G85</f>
        <v>5620</v>
      </c>
    </row>
    <row r="85" spans="1:7" x14ac:dyDescent="0.2">
      <c r="A85" s="17" t="s">
        <v>133</v>
      </c>
      <c r="B85" s="18" t="s">
        <v>141</v>
      </c>
      <c r="C85" s="17" t="s">
        <v>34</v>
      </c>
      <c r="D85" s="17" t="s">
        <v>140</v>
      </c>
      <c r="E85" s="17" t="s">
        <v>33</v>
      </c>
      <c r="F85" s="17" t="s">
        <v>33</v>
      </c>
      <c r="G85" s="19">
        <f>+G86</f>
        <v>5620</v>
      </c>
    </row>
    <row r="86" spans="1:7" ht="22.5" x14ac:dyDescent="0.2">
      <c r="A86" s="34" t="s">
        <v>135</v>
      </c>
      <c r="B86" s="18" t="s">
        <v>170</v>
      </c>
      <c r="C86" s="17" t="s">
        <v>34</v>
      </c>
      <c r="D86" s="17" t="s">
        <v>140</v>
      </c>
      <c r="E86" s="17" t="s">
        <v>196</v>
      </c>
      <c r="F86" s="17" t="s">
        <v>33</v>
      </c>
      <c r="G86" s="19">
        <f>SUM(G87:G92)</f>
        <v>5620</v>
      </c>
    </row>
    <row r="87" spans="1:7" ht="22.5" x14ac:dyDescent="0.2">
      <c r="A87" s="3" t="s">
        <v>136</v>
      </c>
      <c r="B87" s="10" t="s">
        <v>145</v>
      </c>
      <c r="C87" s="3" t="s">
        <v>34</v>
      </c>
      <c r="D87" s="3" t="s">
        <v>140</v>
      </c>
      <c r="E87" s="3" t="s">
        <v>197</v>
      </c>
      <c r="F87" s="3" t="s">
        <v>144</v>
      </c>
      <c r="G87" s="13">
        <f>2100+100</f>
        <v>2200</v>
      </c>
    </row>
    <row r="88" spans="1:7" ht="33.75" x14ac:dyDescent="0.2">
      <c r="A88" s="3" t="s">
        <v>139</v>
      </c>
      <c r="B88" s="10" t="s">
        <v>54</v>
      </c>
      <c r="C88" s="3" t="s">
        <v>34</v>
      </c>
      <c r="D88" s="3" t="s">
        <v>140</v>
      </c>
      <c r="E88" s="3" t="s">
        <v>197</v>
      </c>
      <c r="F88" s="3" t="s">
        <v>53</v>
      </c>
      <c r="G88" s="13">
        <v>1400</v>
      </c>
    </row>
    <row r="89" spans="1:7" ht="22.5" x14ac:dyDescent="0.2">
      <c r="A89" s="3" t="s">
        <v>142</v>
      </c>
      <c r="B89" s="10" t="s">
        <v>145</v>
      </c>
      <c r="C89" s="3" t="s">
        <v>34</v>
      </c>
      <c r="D89" s="3" t="s">
        <v>140</v>
      </c>
      <c r="E89" s="3" t="s">
        <v>198</v>
      </c>
      <c r="F89" s="3" t="s">
        <v>144</v>
      </c>
      <c r="G89" s="13">
        <v>760</v>
      </c>
    </row>
    <row r="90" spans="1:7" ht="33.75" x14ac:dyDescent="0.2">
      <c r="A90" s="26" t="s">
        <v>143</v>
      </c>
      <c r="B90" s="10" t="s">
        <v>54</v>
      </c>
      <c r="C90" s="3" t="s">
        <v>34</v>
      </c>
      <c r="D90" s="3" t="s">
        <v>140</v>
      </c>
      <c r="E90" s="3" t="s">
        <v>199</v>
      </c>
      <c r="F90" s="3" t="s">
        <v>53</v>
      </c>
      <c r="G90" s="13">
        <v>280</v>
      </c>
    </row>
    <row r="91" spans="1:7" ht="33.75" x14ac:dyDescent="0.2">
      <c r="A91" s="17" t="s">
        <v>146</v>
      </c>
      <c r="B91" s="10" t="s">
        <v>54</v>
      </c>
      <c r="C91" s="3" t="s">
        <v>34</v>
      </c>
      <c r="D91" s="3" t="s">
        <v>140</v>
      </c>
      <c r="E91" s="3" t="s">
        <v>200</v>
      </c>
      <c r="F91" s="3" t="s">
        <v>53</v>
      </c>
      <c r="G91" s="13">
        <v>300</v>
      </c>
    </row>
    <row r="92" spans="1:7" ht="33.75" x14ac:dyDescent="0.2">
      <c r="A92" s="17"/>
      <c r="B92" s="10" t="s">
        <v>54</v>
      </c>
      <c r="C92" s="3" t="s">
        <v>34</v>
      </c>
      <c r="D92" s="3" t="s">
        <v>140</v>
      </c>
      <c r="E92" s="3" t="s">
        <v>220</v>
      </c>
      <c r="F92" s="3" t="s">
        <v>53</v>
      </c>
      <c r="G92" s="27">
        <v>680</v>
      </c>
    </row>
    <row r="93" spans="1:7" x14ac:dyDescent="0.2">
      <c r="A93" s="17" t="s">
        <v>147</v>
      </c>
      <c r="B93" s="18" t="s">
        <v>151</v>
      </c>
      <c r="C93" s="17" t="s">
        <v>34</v>
      </c>
      <c r="D93" s="17" t="s">
        <v>150</v>
      </c>
      <c r="E93" s="17" t="s">
        <v>33</v>
      </c>
      <c r="F93" s="17" t="s">
        <v>33</v>
      </c>
      <c r="G93" s="19">
        <f>+G94</f>
        <v>312</v>
      </c>
    </row>
    <row r="94" spans="1:7" x14ac:dyDescent="0.2">
      <c r="A94" s="17" t="s">
        <v>148</v>
      </c>
      <c r="B94" s="18" t="s">
        <v>154</v>
      </c>
      <c r="C94" s="17" t="s">
        <v>34</v>
      </c>
      <c r="D94" s="17" t="s">
        <v>153</v>
      </c>
      <c r="E94" s="17" t="s">
        <v>33</v>
      </c>
      <c r="F94" s="17" t="s">
        <v>33</v>
      </c>
      <c r="G94" s="19">
        <f>+G95</f>
        <v>312</v>
      </c>
    </row>
    <row r="95" spans="1:7" ht="22.5" x14ac:dyDescent="0.2">
      <c r="A95" s="3" t="s">
        <v>149</v>
      </c>
      <c r="B95" s="18" t="s">
        <v>171</v>
      </c>
      <c r="C95" s="17" t="s">
        <v>34</v>
      </c>
      <c r="D95" s="17" t="s">
        <v>153</v>
      </c>
      <c r="E95" s="17" t="s">
        <v>189</v>
      </c>
      <c r="F95" s="17" t="s">
        <v>33</v>
      </c>
      <c r="G95" s="19">
        <f>+G96</f>
        <v>312</v>
      </c>
    </row>
    <row r="96" spans="1:7" ht="33.75" x14ac:dyDescent="0.2">
      <c r="A96" s="24" t="s">
        <v>152</v>
      </c>
      <c r="B96" s="10" t="s">
        <v>158</v>
      </c>
      <c r="C96" s="3" t="s">
        <v>34</v>
      </c>
      <c r="D96" s="3" t="s">
        <v>153</v>
      </c>
      <c r="E96" s="3" t="s">
        <v>201</v>
      </c>
      <c r="F96" s="3" t="s">
        <v>157</v>
      </c>
      <c r="G96" s="13">
        <v>312</v>
      </c>
    </row>
    <row r="97" spans="1:7" x14ac:dyDescent="0.2">
      <c r="A97" s="17" t="s">
        <v>155</v>
      </c>
      <c r="B97" s="18" t="s">
        <v>162</v>
      </c>
      <c r="C97" s="17" t="s">
        <v>34</v>
      </c>
      <c r="D97" s="17" t="s">
        <v>161</v>
      </c>
      <c r="E97" s="17" t="s">
        <v>33</v>
      </c>
      <c r="F97" s="17" t="s">
        <v>33</v>
      </c>
      <c r="G97" s="19">
        <f>+G98</f>
        <v>700</v>
      </c>
    </row>
    <row r="98" spans="1:7" x14ac:dyDescent="0.2">
      <c r="A98" s="17" t="s">
        <v>156</v>
      </c>
      <c r="B98" s="18" t="s">
        <v>164</v>
      </c>
      <c r="C98" s="17" t="s">
        <v>34</v>
      </c>
      <c r="D98" s="17" t="s">
        <v>163</v>
      </c>
      <c r="E98" s="17" t="s">
        <v>33</v>
      </c>
      <c r="F98" s="17" t="s">
        <v>33</v>
      </c>
      <c r="G98" s="19">
        <f>+G99</f>
        <v>700</v>
      </c>
    </row>
    <row r="99" spans="1:7" ht="22.5" x14ac:dyDescent="0.2">
      <c r="A99" s="3" t="s">
        <v>159</v>
      </c>
      <c r="B99" s="18" t="s">
        <v>172</v>
      </c>
      <c r="C99" s="17" t="s">
        <v>34</v>
      </c>
      <c r="D99" s="17" t="s">
        <v>163</v>
      </c>
      <c r="E99" s="3" t="s">
        <v>202</v>
      </c>
      <c r="F99" s="17" t="s">
        <v>33</v>
      </c>
      <c r="G99" s="19">
        <f>+G100</f>
        <v>700</v>
      </c>
    </row>
    <row r="100" spans="1:7" ht="33.75" x14ac:dyDescent="0.2">
      <c r="A100" s="35" t="s">
        <v>160</v>
      </c>
      <c r="B100" s="10" t="s">
        <v>54</v>
      </c>
      <c r="C100" s="3" t="s">
        <v>34</v>
      </c>
      <c r="D100" s="3" t="s">
        <v>163</v>
      </c>
      <c r="E100" s="3" t="s">
        <v>202</v>
      </c>
      <c r="F100" s="3" t="s">
        <v>53</v>
      </c>
      <c r="G100" s="13">
        <v>700</v>
      </c>
    </row>
    <row r="101" spans="1:7" x14ac:dyDescent="0.2">
      <c r="A101" s="9" t="s">
        <v>215</v>
      </c>
      <c r="B101" s="11" t="s">
        <v>165</v>
      </c>
      <c r="C101" s="9" t="s">
        <v>33</v>
      </c>
      <c r="D101" s="9" t="s">
        <v>33</v>
      </c>
      <c r="E101" s="9" t="s">
        <v>33</v>
      </c>
      <c r="F101" s="12" t="s">
        <v>33</v>
      </c>
      <c r="G101" s="32">
        <f>+G17</f>
        <v>37648.43</v>
      </c>
    </row>
    <row r="102" spans="1:7" x14ac:dyDescent="0.2">
      <c r="A102" s="16"/>
      <c r="B102" s="16"/>
      <c r="C102" s="16"/>
      <c r="D102" s="16"/>
      <c r="E102" s="16"/>
      <c r="F102" s="16"/>
      <c r="G102" s="16"/>
    </row>
  </sheetData>
  <mergeCells count="9">
    <mergeCell ref="A9:G9"/>
    <mergeCell ref="A11:G11"/>
    <mergeCell ref="A12:B12"/>
    <mergeCell ref="A13:B13"/>
    <mergeCell ref="B14:B15"/>
    <mergeCell ref="C14:F14"/>
    <mergeCell ref="G14:G15"/>
    <mergeCell ref="A14:A15"/>
    <mergeCell ref="B10:G10"/>
  </mergeCells>
  <pageMargins left="0.98425196850393704" right="0.39370078740157483" top="0.39370078740157483" bottom="0.39370078740157483" header="0.19685039370078741" footer="0.19685039370078741"/>
  <pageSetup paperSize="9" scale="80" fitToHeight="0" orientation="portrait" r:id="rId1"/>
  <headerFooter scaleWithDoc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User2</cp:lastModifiedBy>
  <cp:lastPrinted>2015-07-10T07:04:47Z</cp:lastPrinted>
  <dcterms:created xsi:type="dcterms:W3CDTF">1996-10-08T23:32:33Z</dcterms:created>
  <dcterms:modified xsi:type="dcterms:W3CDTF">2015-07-10T07:05:47Z</dcterms:modified>
</cp:coreProperties>
</file>