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<sst xmlns="http://schemas.openxmlformats.org/spreadsheetml/2006/main" count="15108" uniqueCount="892">
  <si>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</si>
  <si>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</si>
  <si>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</si>
  <si>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</si>
  <si>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</si>
  <si>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</si>
  <si>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</si>
  <si>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</si>
  <si>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</si>
  <si>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</si>
  <si>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</si>
  <si>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</si>
  <si>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</si>
  <si>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</si>
  <si>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</si>
  <si>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</si>
  <si>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</si>
  <si>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</si>
  <si>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</si>
  <si>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</si>
  <si>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</si>
  <si>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</si>
  <si>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</si>
  <si>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</si>
  <si>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</si>
  <si>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</si>
  <si>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</si>
  <si>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</si>
  <si>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</si>
  <si>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</si>
  <si>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</si>
  <si>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</si>
  <si>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</si>
  <si>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</si>
  <si>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</si>
  <si>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</si>
  <si>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</si>
  <si>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</si>
  <si>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</si>
  <si>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</si>
  <si>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</si>
  <si>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</si>
  <si>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</si>
  <si>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</si>
  <si>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</si>
  <si>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</si>
  <si>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</si>
  <si>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</si>
  <si>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</si>
  <si>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</si>
  <si>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</si>
  <si>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</si>
  <si>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</si>
  <si>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</si>
  <si>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</si>
  <si>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</si>
  <si>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</si>
  <si>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</si>
  <si>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</si>
  <si>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</si>
  <si>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</si>
  <si>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</si>
  <si>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</si>
  <si>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</si>
  <si>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</si>
  <si>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</si>
  <si>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</si>
  <si>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</si>
  <si>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</si>
  <si>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</si>
  <si>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</si>
  <si>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</si>
  <si>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</si>
  <si>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</si>
  <si>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</si>
  <si>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</si>
  <si>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</si>
  <si>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</si>
  <si>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</si>
  <si>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</si>
  <si>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</si>
  <si>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</si>
  <si>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</si>
  <si>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</si>
  <si>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</si>
  <si>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</si>
  <si>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</si>
  <si>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</si>
  <si>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</si>
  <si>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</si>
  <si>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</si>
  <si>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</si>
  <si>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</si>
  <si>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</si>
  <si>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</si>
  <si>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</si>
  <si>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</si>
  <si>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</si>
  <si>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</si>
  <si>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</si>
  <si>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</si>
  <si>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</si>
  <si>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</si>
  <si>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</si>
  <si>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</si>
  <si>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</si>
  <si>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</si>
  <si>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</si>
  <si>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</si>
  <si>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</si>
  <si>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</si>
  <si>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</si>
  <si>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</si>
  <si>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</si>
  <si>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</si>
  <si>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</si>
  <si>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</si>
  <si>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</si>
  <si>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</si>
  <si>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</si>
  <si>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</si>
  <si>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</si>
  <si>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</si>
  <si>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</si>
  <si>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</si>
  <si>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</si>
  <si>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</si>
  <si>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</si>
  <si>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</si>
  <si>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</si>
  <si>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</si>
  <si>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</si>
  <si>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</si>
  <si>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</si>
  <si>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</si>
  <si>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</si>
  <si>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</si>
  <si>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</si>
  <si>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</si>
  <si>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</si>
  <si>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</si>
  <si>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</si>
  <si>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</si>
  <si>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</si>
  <si>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</si>
  <si>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</si>
  <si>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</si>
  <si>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</si>
  <si>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</si>
  <si>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</si>
  <si>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</si>
  <si>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</si>
  <si>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</si>
  <si>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</si>
  <si>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</si>
  <si>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</si>
  <si>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</si>
  <si>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</si>
  <si>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</si>
  <si>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</si>
  <si>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</si>
  <si>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</si>
  <si>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</si>
  <si>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</si>
  <si>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</si>
  <si>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</si>
  <si>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</si>
  <si>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</si>
  <si>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</si>
  <si>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</si>
  <si>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</si>
  <si>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</si>
  <si>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</si>
  <si>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</si>
  <si>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</si>
  <si>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</si>
  <si>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</si>
  <si>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</si>
  <si>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</si>
  <si>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</si>
  <si>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</si>
  <si>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</si>
  <si>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</si>
  <si>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</si>
  <si>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</si>
  <si>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</si>
  <si>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</si>
  <si>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</si>
  <si>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</si>
  <si>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</si>
  <si>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</si>
  <si>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</si>
  <si>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</si>
  <si>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</si>
  <si>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</si>
  <si>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</si>
  <si>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</si>
  <si>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</si>
  <si>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</si>
  <si>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</si>
  <si>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</si>
  <si>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</si>
  <si>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</si>
  <si>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</si>
  <si>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</si>
  <si>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</si>
  <si>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</si>
  <si>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</si>
  <si>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</si>
  <si>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</si>
  <si>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</si>
  <si>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</si>
  <si>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</si>
  <si>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</si>
  <si>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</si>
  <si>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</si>
  <si>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</si>
  <si>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</si>
  <si>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</si>
  <si>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</si>
  <si>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</si>
  <si>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</si>
  <si>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</si>
  <si>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</si>
  <si>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</si>
  <si>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</si>
  <si>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</si>
  <si>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</si>
  <si>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</si>
  <si>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</si>
  <si>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</si>
  <si>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</si>
  <si>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</si>
  <si>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</si>
  <si>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</si>
  <si>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</si>
  <si>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</si>
  <si>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</si>
  <si>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</si>
  <si>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</si>
  <si>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</si>
  <si>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</si>
  <si>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</si>
  <si>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</si>
  <si>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</si>
  <si>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</si>
  <si>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</si>
  <si>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</si>
  <si>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</si>
  <si>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</si>
  <si>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</si>
  <si>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</si>
  <si>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</si>
  <si>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</si>
  <si>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</si>
  <si>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</si>
  <si>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</si>
  <si>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</si>
  <si>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</si>
  <si>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</si>
  <si>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</si>
  <si>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</si>
  <si>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</si>
  <si>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</si>
  <si>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</si>
  <si>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</si>
  <si>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</si>
  <si>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</si>
  <si>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</si>
  <si>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</si>
  <si>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</si>
  <si>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</si>
  <si>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</si>
  <si>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</si>
  <si>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</si>
  <si>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</si>
  <si>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</si>
  <si>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</si>
  <si>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</si>
  <si>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</si>
  <si>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</si>
  <si>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</si>
  <si>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</si>
  <si>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</si>
  <si>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</si>
  <si>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</si>
  <si>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</si>
  <si>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</si>
  <si>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</si>
  <si>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</si>
  <si>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</si>
  <si>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</si>
  <si>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</si>
  <si>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</si>
  <si>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</si>
  <si>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</si>
  <si>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</si>
  <si>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</si>
  <si>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</si>
  <si>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</si>
  <si>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</si>
  <si>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</si>
  <si>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</si>
  <si>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</si>
  <si>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</si>
  <si>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</si>
  <si>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</si>
  <si>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</si>
  <si>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</si>
  <si>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</si>
  <si>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</si>
  <si>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</si>
  <si>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</si>
  <si>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</si>
  <si>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</si>
  <si>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</si>
  <si>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</si>
  <si>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</si>
  <si>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</si>
  <si>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</si>
  <si>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</si>
  <si>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</si>
  <si>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</si>
  <si>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</si>
  <si>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</si>
  <si>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</si>
  <si>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</si>
  <si>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</si>
  <si>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</si>
  <si>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</si>
  <si>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</si>
  <si>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</si>
  <si>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</si>
  <si>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</si>
  <si>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</si>
  <si>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</si>
  <si>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</si>
  <si>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</si>
  <si>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</si>
  <si>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</si>
  <si>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</si>
  <si>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</si>
  <si>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</si>
  <si>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</si>
  <si>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</si>
  <si>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</si>
  <si>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</si>
  <si>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</si>
  <si>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</si>
  <si>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</si>
  <si>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</si>
  <si>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</si>
  <si>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</si>
  <si>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</si>
  <si>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</si>
  <si>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</si>
  <si>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</si>
  <si>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</si>
  <si>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</si>
  <si>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</si>
  <si>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</si>
  <si>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</si>
  <si>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</si>
  <si>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</si>
  <si>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</si>
  <si>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</si>
  <si>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</si>
  <si>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</si>
  <si>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</si>
  <si>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</si>
  <si>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</si>
  <si>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</si>
  <si>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</si>
  <si>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</si>
  <si>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</si>
  <si>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</si>
  <si>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</si>
  <si>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</si>
  <si>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</si>
  <si>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</si>
  <si>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</si>
  <si>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</si>
  <si>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</si>
  <si>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</si>
  <si>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</si>
  <si>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</si>
  <si>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</si>
  <si>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</si>
  <si>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</si>
  <si>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</si>
  <si>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</si>
  <si>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</si>
  <si>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</si>
  <si>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</si>
  <si>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</si>
  <si>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</si>
  <si>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</si>
  <si>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</si>
  <si>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</si>
  <si>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</si>
  <si>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</si>
  <si>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</si>
  <si>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</si>
  <si>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</si>
  <si>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</si>
  <si>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</si>
  <si>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</si>
  <si>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</si>
  <si>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</si>
  <si>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</si>
  <si>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</si>
  <si>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</si>
  <si>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</si>
  <si>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</si>
  <si>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</si>
  <si>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</si>
  <si>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</si>
  <si>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</si>
  <si>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</si>
  <si>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</si>
  <si>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</si>
  <si>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</si>
  <si>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</si>
  <si>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</si>
  <si>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</si>
  <si>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</si>
  <si>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</si>
  <si>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</si>
  <si>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</si>
  <si>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</si>
  <si>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</si>
  <si>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</si>
  <si>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</si>
  <si>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</si>
  <si>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</si>
  <si>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</si>
  <si>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</si>
  <si>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</si>
  <si>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</si>
  <si>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</si>
  <si>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</si>
  <si>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</si>
  <si>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</si>
  <si>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</si>
  <si>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</si>
  <si>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</si>
  <si>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</si>
  <si>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</si>
  <si>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</si>
  <si>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</si>
  <si>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</si>
  <si>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</si>
  <si>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</si>
  <si>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</si>
  <si>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</si>
  <si>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</si>
  <si>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</si>
  <si>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</si>
  <si>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</si>
  <si>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</si>
  <si>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</si>
  <si>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</si>
  <si>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</si>
  <si>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</si>
  <si>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</si>
  <si>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</si>
  <si>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</si>
  <si>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</si>
  <si>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</si>
  <si>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</si>
  <si>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</si>
  <si>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</si>
  <si>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</si>
  <si>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</si>
  <si>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</si>
  <si>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</si>
  <si>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</si>
  <si>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</si>
  <si>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</si>
  <si>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</si>
  <si>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</si>
  <si>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</si>
  <si>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</si>
  <si>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</si>
  <si>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</si>
  <si>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</si>
  <si>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</si>
  <si>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</si>
  <si>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</si>
  <si>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</si>
  <si>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</si>
  <si>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</si>
  <si>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</si>
  <si>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</si>
  <si>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</si>
  <si>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</si>
  <si>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</si>
  <si>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</si>
  <si>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</si>
  <si>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</si>
  <si>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</si>
  <si>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</si>
  <si>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</si>
  <si>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</si>
  <si>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</si>
  <si>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</si>
  <si>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</si>
  <si>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</si>
  <si>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</si>
  <si>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</si>
  <si>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</si>
  <si>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</si>
  <si>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</si>
  <si>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</si>
  <si>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</si>
  <si>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</si>
  <si>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</si>
  <si>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</si>
  <si>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</si>
  <si>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</si>
  <si>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</si>
  <si>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</si>
  <si>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</si>
  <si>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</si>
  <si>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</si>
  <si>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</si>
  <si>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</si>
  <si>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</si>
  <si>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</si>
  <si>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</si>
  <si>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</si>
  <si>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</si>
  <si>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</si>
  <si>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</si>
  <si>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</si>
  <si>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</si>
  <si>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</si>
  <si>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</si>
  <si>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</si>
  <si>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</si>
  <si>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</si>
  <si>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</si>
  <si>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</si>
  <si>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</si>
  <si>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</si>
  <si>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</si>
  <si>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</si>
  <si>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</si>
  <si>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</si>
  <si>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</si>
  <si>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</si>
  <si>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</si>
  <si>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</si>
  <si>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</si>
  <si>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</si>
  <si>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</si>
  <si>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</si>
  <si>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</si>
  <si>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</si>
  <si>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</si>
  <si>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</si>
  <si>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</si>
  <si>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</si>
  <si>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</si>
  <si>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</si>
  <si>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</si>
  <si>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</si>
  <si>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</si>
  <si>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</si>
  <si>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</si>
  <si>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</si>
  <si>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</si>
  <si>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</si>
  <si>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</si>
  <si>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</si>
  <si>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</si>
  <si>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</si>
  <si>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</si>
  <si>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</si>
  <si>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</si>
  <si>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</si>
  <si>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</si>
  <si>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</si>
  <si>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</si>
  <si>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</si>
  <si>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</si>
  <si>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</si>
  <si>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</si>
  <si>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</si>
  <si>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</si>
  <si>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</si>
  <si>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</si>
  <si>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</si>
  <si>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</si>
  <si>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</si>
  <si>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</si>
  <si>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</si>
  <si>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</si>
  <si>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</si>
  <si>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</si>
  <si>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</si>
  <si>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</si>
  <si>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</si>
  <si>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</si>
  <si>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</si>
  <si>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</si>
  <si>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</si>
  <si>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</si>
  <si>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</si>
  <si>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</si>
  <si>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</si>
  <si>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</si>
  <si>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</si>
  <si>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</si>
  <si>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</si>
  <si>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</si>
  <si>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</si>
  <si>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</si>
  <si>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</si>
  <si>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</si>
  <si>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</si>
  <si>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</si>
  <si>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</si>
  <si>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</si>
  <si>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</si>
  <si>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</si>
  <si>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</si>
  <si>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</si>
  <si>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</si>
  <si>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</si>
  <si>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</si>
  <si>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</si>
  <si>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</si>
  <si>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</si>
  <si>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</si>
  <si>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</si>
  <si>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</si>
  <si>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</si>
  <si>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</si>
  <si>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</si>
  <si>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</si>
  <si>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</si>
  <si>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</si>
  <si>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</si>
  <si>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</si>
  <si>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</si>
  <si>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</si>
  <si>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</si>
  <si>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</si>
  <si>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</si>
  <si>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</si>
  <si>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</si>
  <si>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</si>
  <si>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</si>
  <si>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</si>
  <si>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</si>
  <si>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</si>
  <si>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</si>
  <si>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</si>
  <si>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</si>
  <si>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</si>
  <si>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</si>
  <si>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</si>
  <si>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</si>
  <si>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</si>
  <si>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</si>
  <si>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</si>
  <si>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</si>
  <si>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</si>
  <si>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</si>
  <si>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</si>
  <si>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</si>
  <si>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</si>
  <si>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</si>
  <si>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</si>
  <si>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</si>
  <si>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</si>
  <si>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</si>
  <si>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</si>
  <si>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</si>
  <si>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</si>
  <si>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</si>
  <si>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</si>
  <si>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</si>
  <si>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</si>
  <si>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</si>
  <si>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</si>
  <si>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</si>
  <si>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</si>
  <si>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</si>
  <si>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</si>
  <si>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</si>
  <si>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</si>
  <si>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</si>
  <si>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</si>
  <si>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</si>
  <si>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</si>
  <si>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</si>
  <si>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</si>
  <si>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</si>
  <si>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</si>
  <si>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</si>
  <si>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</si>
  <si>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</si>
  <si>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</si>
  <si>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</si>
  <si>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</si>
  <si>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</si>
  <si>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</si>
  <si>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</si>
  <si>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</si>
  <si>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</si>
  <si>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</si>
  <si>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</si>
  <si>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</si>
  <si>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</si>
  <si>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</si>
  <si>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</si>
  <si>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</si>
  <si>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</si>
  <si>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</si>
  <si>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</si>
  <si>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</si>
  <si>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</si>
  <si>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</si>
  <si>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</si>
  <si>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</si>
  <si>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</si>
  <si>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</si>
  <si>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</si>
  <si>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</si>
  <si>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</si>
  <si>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</si>
  <si>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</si>
  <si>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</si>
  <si>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</si>
  <si>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</si>
  <si>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</si>
  <si>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</si>
  <si>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</si>
  <si>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</si>
  <si>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</si>
  <si>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</si>
  <si>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</si>
  <si>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</si>
  <si>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</si>
  <si>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</si>
  <si>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</si>
  <si>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</si>
  <si>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</si>
  <si>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</si>
  <si>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</si>
  <si>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</si>
  <si>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</si>
  <si>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</si>
  <si>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</si>
  <si>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>Межбюджетные трансферты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</si>
  <si>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</si>
  <si>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</si>
  <si>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</si>
  <si>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</si>
  <si>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</si>
  <si>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</si>
  <si>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</si>
  <si>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</si>
  <si>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</si>
  <si>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</si>
  <si>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</si>
  <si>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</si>
  <si>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</si>
  <si>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</si>
  <si>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</si>
  <si>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</si>
  <si>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</si>
  <si>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</si>
  <si>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</si>
  <si>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</si>
  <si>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</si>
  <si>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</si>
  <si>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</si>
  <si>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</si>
  <si>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</si>
  <si>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</si>
  <si>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</si>
  <si>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</si>
  <si>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</si>
  <si>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Мобилизационная и вневойсковая подготовка</t>
  </si>
  <si>
    <t xml:space="preserve">000 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</si>
  <si>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</si>
  <si>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</si>
  <si>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</si>
  <si>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</si>
  <si>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</si>
  <si>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</si>
  <si>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</si>
  <si>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</si>
  <si>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</si>
  <si>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</si>
  <si>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</si>
  <si>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</si>
  <si>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</si>
  <si>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</si>
  <si>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</si>
  <si>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</si>
  <si>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</si>
  <si>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</si>
  <si>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</si>
  <si>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</si>
  <si>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</si>
  <si>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</si>
  <si>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</si>
  <si>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</si>
  <si>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</si>
  <si>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</si>
  <si>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</si>
  <si>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</si>
  <si>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</si>
  <si>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</si>
  <si>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</si>
  <si>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</si>
  <si>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</si>
  <si>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</si>
  <si>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 xml:space="preserve">521 00 00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</si>
  <si>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</si>
  <si>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</si>
  <si>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</si>
  <si>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</si>
  <si>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 xml:space="preserve">002 00 00 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</si>
  <si>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</si>
  <si>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</si>
  <si>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Обеспечение приватизации и проведение предпродажной подготовка объектов приватизации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</si>
  <si>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</si>
  <si>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</si>
  <si>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</si>
  <si>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</si>
  <si>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</si>
  <si>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</si>
  <si>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</si>
  <si>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</si>
  <si>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</si>
  <si>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</si>
  <si>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65,6</t>
  </si>
  <si>
    <t>002 29 00</t>
  </si>
  <si>
    <t>20,0</t>
  </si>
  <si>
    <t>Мероприятия в области строительства, архитектуры и градостроительства</t>
  </si>
  <si>
    <t>0412</t>
  </si>
  <si>
    <t>338 00 00</t>
  </si>
  <si>
    <t>60,0</t>
  </si>
  <si>
    <t>40,0</t>
  </si>
  <si>
    <t>% выполнения</t>
  </si>
  <si>
    <t>Бюджетные ассигнования на 2009 год</t>
  </si>
  <si>
    <t>Исполнение за 2009 год</t>
  </si>
  <si>
    <t>33,1</t>
  </si>
  <si>
    <t>17,4</t>
  </si>
  <si>
    <t>6581,2</t>
  </si>
  <si>
    <t>917,8</t>
  </si>
  <si>
    <t>6269,4</t>
  </si>
  <si>
    <t>0107</t>
  </si>
  <si>
    <t>Обеспечение проведения выборов и референдумов</t>
  </si>
  <si>
    <t>0200002</t>
  </si>
  <si>
    <t>300,0</t>
  </si>
  <si>
    <t>1660</t>
  </si>
  <si>
    <t>1654,3</t>
  </si>
  <si>
    <t>309,1</t>
  </si>
  <si>
    <t>Общеэкономические вопросы</t>
  </si>
  <si>
    <t>0401</t>
  </si>
  <si>
    <t>444,2</t>
  </si>
  <si>
    <t>345,2</t>
  </si>
  <si>
    <t>510 03 00</t>
  </si>
  <si>
    <t>106,1</t>
  </si>
  <si>
    <t>140,1</t>
  </si>
  <si>
    <t>Выполнение фунуций органами местного самоуправления</t>
  </si>
  <si>
    <t>23,6</t>
  </si>
  <si>
    <t>714,4</t>
  </si>
  <si>
    <t>709,0</t>
  </si>
  <si>
    <t>Организация и содержание мест захорогнения</t>
  </si>
  <si>
    <t>600 04 00</t>
  </si>
  <si>
    <t>16,0</t>
  </si>
  <si>
    <t>2375,0</t>
  </si>
  <si>
    <t>2355,4</t>
  </si>
  <si>
    <t>72,0</t>
  </si>
  <si>
    <t>3,8</t>
  </si>
  <si>
    <t>550,0</t>
  </si>
  <si>
    <t>455,7</t>
  </si>
  <si>
    <t>178,6</t>
  </si>
  <si>
    <t>624,8</t>
  </si>
  <si>
    <t>603,7</t>
  </si>
  <si>
    <t>143,9</t>
  </si>
  <si>
    <t>Ведомственная структура расходов бюджета Пудомягского сельского поселения</t>
  </si>
  <si>
    <t xml:space="preserve">                                        за 2009 год                                                              </t>
  </si>
  <si>
    <t xml:space="preserve">                                                                                                                Тыс.руб.</t>
  </si>
  <si>
    <t xml:space="preserve">№ 39 от  18 марта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</si>
</sst>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/>
    </xf>
    <xf numFmtId="172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9" xfId="0" applyFont="1" applyBorder="1" applyAlignment="1">
      <alignment/>
    </xf>
    <xf numFmtId="172" fontId="8" fillId="0" borderId="3" xfId="0" applyNumberFormat="1" applyFont="1" applyFill="1" applyBorder="1" applyAlignment="1">
      <alignment/>
    </xf>
    <xf numFmtId="172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2" fontId="0" fillId="0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72" fontId="8" fillId="0" borderId="2" xfId="0" applyNumberFormat="1" applyFon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Font="1" applyBorder="1" applyAlignment="1">
      <alignment/>
    </xf>
    <xf numFmtId="2" fontId="3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172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left" vertical="center" wrapText="1"/>
    </xf>
    <xf numFmtId="172" fontId="1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justify" vertical="center" wrapText="1"/>
    </xf>
    <xf numFmtId="172" fontId="1" fillId="2" borderId="1" xfId="0" applyNumberFormat="1" applyFont="1" applyFill="1" applyBorder="1" applyAlignment="1">
      <alignment vertical="top"/>
    </xf>
    <xf numFmtId="172" fontId="1" fillId="0" borderId="1" xfId="0" applyNumberFormat="1" applyFont="1" applyBorder="1" applyAlignment="1">
      <alignment horizontal="center" vertical="top" wrapText="1"/>
    </xf>
    <xf numFmtId="172" fontId="3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center" vertical="top"/>
    </xf>
    <xf numFmtId="172" fontId="3" fillId="0" borderId="1" xfId="0" applyNumberFormat="1" applyFont="1" applyBorder="1" applyAlignment="1">
      <alignment horizontal="center" vertical="top"/>
    </xf>
    <xf numFmtId="172" fontId="3" fillId="2" borderId="1" xfId="0" applyNumberFormat="1" applyFont="1" applyFill="1" applyBorder="1" applyAlignment="1">
      <alignment horizontal="center" vertical="top"/>
    </xf>
    <xf numFmtId="172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54" t="s">
        <v>606</v>
      </c>
      <c r="D1" s="254"/>
      <c r="E1" s="254"/>
    </row>
    <row r="2" spans="3:5" ht="14.25" customHeight="1">
      <c r="C2" s="255" t="s">
        <v>607</v>
      </c>
      <c r="D2" s="255"/>
      <c r="E2" s="255"/>
    </row>
    <row r="3" spans="3:5" ht="12.75" customHeight="1">
      <c r="C3" s="254" t="s">
        <v>608</v>
      </c>
      <c r="D3" s="254"/>
      <c r="E3" s="254"/>
    </row>
    <row r="4" spans="3:5" ht="13.5" customHeight="1">
      <c r="C4" s="254" t="s">
        <v>609</v>
      </c>
      <c r="D4" s="254"/>
      <c r="E4" s="254"/>
    </row>
    <row r="5" spans="1:6" ht="17.25" customHeight="1">
      <c r="A5" s="241" t="s">
        <v>243</v>
      </c>
      <c r="B5" s="242"/>
      <c r="C5" s="242"/>
      <c r="D5" s="242"/>
      <c r="E5" s="242"/>
      <c r="F5" s="242"/>
    </row>
    <row r="6" spans="1:6" ht="17.25" customHeight="1">
      <c r="A6" s="241" t="s">
        <v>0</v>
      </c>
      <c r="B6" s="242"/>
      <c r="C6" s="242"/>
      <c r="D6" s="242"/>
      <c r="E6" s="242"/>
      <c r="F6" s="24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7"/>
      <c r="B430" s="33" t="s">
        <v>278</v>
      </c>
      <c r="C430" s="243" t="s">
        <v>274</v>
      </c>
      <c r="D430" s="243" t="s">
        <v>277</v>
      </c>
      <c r="E430" s="243" t="s">
        <v>279</v>
      </c>
      <c r="F430" s="245">
        <v>3960</v>
      </c>
      <c r="G430" s="25"/>
      <c r="H430" s="25"/>
      <c r="I430" s="25"/>
      <c r="J430" s="25"/>
    </row>
    <row r="431" spans="1:10" s="26" customFormat="1" ht="15.75">
      <c r="A431" s="248"/>
      <c r="B431" s="34" t="s">
        <v>280</v>
      </c>
      <c r="C431" s="244"/>
      <c r="D431" s="244"/>
      <c r="E431" s="244"/>
      <c r="F431" s="246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9"/>
      <c r="B979" s="250" t="s">
        <v>28</v>
      </c>
      <c r="C979" s="249" t="s">
        <v>29</v>
      </c>
      <c r="D979" s="249" t="s">
        <v>246</v>
      </c>
      <c r="E979" s="249" t="s">
        <v>12</v>
      </c>
      <c r="F979" s="240">
        <v>350</v>
      </c>
    </row>
    <row r="980" spans="1:6" ht="9.75" customHeight="1">
      <c r="A980" s="249"/>
      <c r="B980" s="250"/>
      <c r="C980" s="249"/>
      <c r="D980" s="249"/>
      <c r="E980" s="249"/>
      <c r="F980" s="240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9"/>
      <c r="B983" s="253" t="s">
        <v>428</v>
      </c>
      <c r="C983" s="251" t="s">
        <v>459</v>
      </c>
      <c r="D983" s="251" t="s">
        <v>427</v>
      </c>
      <c r="E983" s="251">
        <v>453</v>
      </c>
      <c r="F983" s="252">
        <v>350</v>
      </c>
    </row>
    <row r="984" spans="1:6" ht="15.75">
      <c r="A984" s="249"/>
      <c r="B984" s="253"/>
      <c r="C984" s="251"/>
      <c r="D984" s="251"/>
      <c r="E984" s="251"/>
      <c r="F984" s="25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4" t="s">
        <v>606</v>
      </c>
      <c r="D1" s="254"/>
      <c r="E1" s="254"/>
    </row>
    <row r="2" spans="3:5" ht="15.75">
      <c r="C2" s="255" t="s">
        <v>607</v>
      </c>
      <c r="D2" s="255"/>
      <c r="E2" s="255"/>
    </row>
    <row r="3" spans="3:5" ht="15.75">
      <c r="C3" s="254" t="s">
        <v>608</v>
      </c>
      <c r="D3" s="254"/>
      <c r="E3" s="254"/>
    </row>
    <row r="4" spans="3:5" ht="15.75">
      <c r="C4" s="254"/>
      <c r="D4" s="254"/>
      <c r="E4" s="254"/>
    </row>
    <row r="5" spans="1:6" ht="18.75">
      <c r="A5" s="241" t="s">
        <v>243</v>
      </c>
      <c r="B5" s="242"/>
      <c r="C5" s="242"/>
      <c r="D5" s="242"/>
      <c r="E5" s="242"/>
      <c r="F5" s="242"/>
    </row>
    <row r="6" spans="1:6" ht="18.75">
      <c r="A6" s="241" t="s">
        <v>0</v>
      </c>
      <c r="B6" s="242"/>
      <c r="C6" s="242"/>
      <c r="D6" s="242"/>
      <c r="E6" s="242"/>
      <c r="F6" s="24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6">
        <v>3960</v>
      </c>
      <c r="G270" s="109">
        <v>3960</v>
      </c>
    </row>
    <row r="271" spans="1:7" ht="15.75">
      <c r="A271" s="248"/>
      <c r="B271" s="34" t="s">
        <v>280</v>
      </c>
      <c r="C271" s="244"/>
      <c r="D271" s="244"/>
      <c r="E271" s="244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54" t="s">
        <v>606</v>
      </c>
      <c r="D1" s="254"/>
      <c r="E1" s="254"/>
    </row>
    <row r="2" spans="3:5" ht="14.25" customHeight="1">
      <c r="C2" s="255" t="s">
        <v>607</v>
      </c>
      <c r="D2" s="255"/>
      <c r="E2" s="255"/>
    </row>
    <row r="3" spans="3:5" ht="12.75" customHeight="1">
      <c r="C3" s="254" t="s">
        <v>608</v>
      </c>
      <c r="D3" s="254"/>
      <c r="E3" s="254"/>
    </row>
    <row r="4" spans="3:5" ht="13.5" customHeight="1">
      <c r="C4" s="254"/>
      <c r="D4" s="254"/>
      <c r="E4" s="254"/>
    </row>
    <row r="5" spans="1:6" ht="17.25" customHeight="1">
      <c r="A5" s="241" t="s">
        <v>243</v>
      </c>
      <c r="B5" s="242"/>
      <c r="C5" s="242"/>
      <c r="D5" s="242"/>
      <c r="E5" s="242"/>
      <c r="F5" s="242"/>
    </row>
    <row r="6" spans="1:6" ht="17.25" customHeight="1">
      <c r="A6" s="241" t="s">
        <v>0</v>
      </c>
      <c r="B6" s="242"/>
      <c r="C6" s="242"/>
      <c r="D6" s="242"/>
      <c r="E6" s="242"/>
      <c r="F6" s="24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6">
        <v>3960</v>
      </c>
      <c r="G270" s="258">
        <f t="shared" si="7"/>
        <v>3960</v>
      </c>
      <c r="H270" s="105"/>
      <c r="I270" s="7"/>
      <c r="J270" s="7"/>
    </row>
    <row r="271" spans="1:8" ht="15.75">
      <c r="A271" s="248"/>
      <c r="B271" s="34" t="s">
        <v>280</v>
      </c>
      <c r="C271" s="244"/>
      <c r="D271" s="244"/>
      <c r="E271" s="244"/>
      <c r="F271" s="257"/>
      <c r="G271" s="259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4" t="s">
        <v>606</v>
      </c>
      <c r="D1" s="254"/>
      <c r="E1" s="254"/>
    </row>
    <row r="2" spans="3:5" ht="15.75">
      <c r="C2" s="255" t="s">
        <v>607</v>
      </c>
      <c r="D2" s="255"/>
      <c r="E2" s="255"/>
    </row>
    <row r="3" spans="3:5" ht="15.75">
      <c r="C3" s="254" t="s">
        <v>608</v>
      </c>
      <c r="D3" s="254"/>
      <c r="E3" s="254"/>
    </row>
    <row r="4" spans="3:5" ht="15.75">
      <c r="C4" s="254"/>
      <c r="D4" s="254"/>
      <c r="E4" s="254"/>
    </row>
    <row r="5" spans="1:6" ht="18.75">
      <c r="A5" s="241" t="s">
        <v>243</v>
      </c>
      <c r="B5" s="242"/>
      <c r="C5" s="242"/>
      <c r="D5" s="242"/>
      <c r="E5" s="242"/>
      <c r="F5" s="242"/>
    </row>
    <row r="6" spans="1:6" ht="18.75">
      <c r="A6" s="241" t="s">
        <v>0</v>
      </c>
      <c r="B6" s="242"/>
      <c r="C6" s="242"/>
      <c r="D6" s="242"/>
      <c r="E6" s="242"/>
      <c r="F6" s="24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6">
        <v>3960</v>
      </c>
      <c r="G270" s="109">
        <v>3960</v>
      </c>
    </row>
    <row r="271" spans="1:7" ht="15.75">
      <c r="A271" s="248"/>
      <c r="B271" s="34" t="s">
        <v>280</v>
      </c>
      <c r="C271" s="244"/>
      <c r="D271" s="244"/>
      <c r="E271" s="244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54" t="s">
        <v>606</v>
      </c>
      <c r="D1" s="254"/>
      <c r="E1" s="254"/>
    </row>
    <row r="2" spans="3:5" ht="14.25" customHeight="1">
      <c r="C2" s="255" t="s">
        <v>607</v>
      </c>
      <c r="D2" s="255"/>
      <c r="E2" s="255"/>
    </row>
    <row r="3" spans="3:5" ht="12.75" customHeight="1">
      <c r="C3" s="254" t="s">
        <v>608</v>
      </c>
      <c r="D3" s="254"/>
      <c r="E3" s="254"/>
    </row>
    <row r="4" spans="3:5" ht="13.5" customHeight="1">
      <c r="C4" s="254"/>
      <c r="D4" s="254"/>
      <c r="E4" s="254"/>
    </row>
    <row r="5" spans="1:7" ht="17.25" customHeight="1">
      <c r="A5" s="241" t="s">
        <v>243</v>
      </c>
      <c r="B5" s="242"/>
      <c r="C5" s="242"/>
      <c r="D5" s="242"/>
      <c r="E5" s="242"/>
      <c r="F5" s="242"/>
      <c r="G5" s="1"/>
    </row>
    <row r="6" spans="1:7" ht="17.25" customHeight="1">
      <c r="A6" s="241" t="s">
        <v>0</v>
      </c>
      <c r="B6" s="242"/>
      <c r="C6" s="242"/>
      <c r="D6" s="242"/>
      <c r="E6" s="242"/>
      <c r="F6" s="24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7"/>
      <c r="B445" s="33" t="s">
        <v>278</v>
      </c>
      <c r="C445" s="243" t="s">
        <v>274</v>
      </c>
      <c r="D445" s="243" t="s">
        <v>277</v>
      </c>
      <c r="E445" s="243" t="s">
        <v>279</v>
      </c>
      <c r="F445" s="245">
        <v>3960</v>
      </c>
      <c r="G445" s="245">
        <v>3960</v>
      </c>
      <c r="H445" s="150"/>
      <c r="I445" s="25"/>
      <c r="J445" s="25"/>
    </row>
    <row r="446" spans="1:10" s="26" customFormat="1" ht="15.75">
      <c r="A446" s="248"/>
      <c r="B446" s="34" t="s">
        <v>280</v>
      </c>
      <c r="C446" s="244"/>
      <c r="D446" s="244"/>
      <c r="E446" s="244"/>
      <c r="F446" s="246"/>
      <c r="G446" s="246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9"/>
      <c r="B998" s="250" t="s">
        <v>28</v>
      </c>
      <c r="C998" s="249" t="s">
        <v>29</v>
      </c>
      <c r="D998" s="249" t="s">
        <v>246</v>
      </c>
      <c r="E998" s="249" t="s">
        <v>12</v>
      </c>
      <c r="F998" s="240">
        <v>350</v>
      </c>
      <c r="G998" s="240">
        <v>350</v>
      </c>
    </row>
    <row r="999" spans="1:7" ht="9.75" customHeight="1">
      <c r="A999" s="249"/>
      <c r="B999" s="250"/>
      <c r="C999" s="249"/>
      <c r="D999" s="249"/>
      <c r="E999" s="249"/>
      <c r="F999" s="240"/>
      <c r="G999" s="240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9"/>
      <c r="B1002" s="253" t="s">
        <v>428</v>
      </c>
      <c r="C1002" s="251" t="s">
        <v>459</v>
      </c>
      <c r="D1002" s="251" t="s">
        <v>427</v>
      </c>
      <c r="E1002" s="251">
        <v>453</v>
      </c>
      <c r="F1002" s="252">
        <v>350</v>
      </c>
      <c r="G1002" s="252">
        <v>350</v>
      </c>
    </row>
    <row r="1003" spans="1:7" ht="15.75">
      <c r="A1003" s="249"/>
      <c r="B1003" s="253"/>
      <c r="C1003" s="251"/>
      <c r="D1003" s="251"/>
      <c r="E1003" s="251"/>
      <c r="F1003" s="252"/>
      <c r="G1003" s="25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750</v>
      </c>
      <c r="C1" s="2"/>
      <c r="D1" s="2"/>
      <c r="E1" s="171"/>
      <c r="F1" s="22"/>
    </row>
    <row r="2" spans="1:6" ht="15.75">
      <c r="A2" s="2"/>
      <c r="B2" s="2" t="s">
        <v>748</v>
      </c>
      <c r="C2" s="2"/>
      <c r="D2" s="2"/>
      <c r="E2" s="171"/>
      <c r="F2" s="22"/>
    </row>
    <row r="3" spans="1:6" ht="15.75">
      <c r="A3" s="2"/>
      <c r="B3" s="2" t="s">
        <v>749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688</v>
      </c>
      <c r="B11" s="174" t="s">
        <v>690</v>
      </c>
      <c r="C11" s="176" t="s">
        <v>691</v>
      </c>
    </row>
    <row r="12" spans="1:3" ht="12.75">
      <c r="A12" s="173" t="s">
        <v>689</v>
      </c>
      <c r="B12" s="175"/>
      <c r="C12" s="177" t="s">
        <v>692</v>
      </c>
    </row>
    <row r="13" spans="1:3" ht="12.75">
      <c r="A13" s="178" t="s">
        <v>703</v>
      </c>
      <c r="B13" s="178" t="s">
        <v>695</v>
      </c>
      <c r="C13" s="179">
        <f>+C14+C18+C22+C33+C16+C46</f>
        <v>11391.599999999999</v>
      </c>
    </row>
    <row r="14" spans="1:3" ht="12.75">
      <c r="A14" s="178" t="s">
        <v>704</v>
      </c>
      <c r="B14" s="178" t="s">
        <v>693</v>
      </c>
      <c r="C14" s="179">
        <v>540</v>
      </c>
    </row>
    <row r="15" spans="1:3" ht="12.75">
      <c r="A15" s="180" t="s">
        <v>731</v>
      </c>
      <c r="B15" s="180" t="s">
        <v>694</v>
      </c>
      <c r="C15" s="181">
        <v>540</v>
      </c>
    </row>
    <row r="16" spans="1:3" ht="12.75">
      <c r="A16" s="178" t="s">
        <v>732</v>
      </c>
      <c r="B16" s="178" t="s">
        <v>733</v>
      </c>
      <c r="C16" s="179">
        <v>20</v>
      </c>
    </row>
    <row r="17" spans="1:3" ht="12.75">
      <c r="A17" s="180" t="s">
        <v>735</v>
      </c>
      <c r="B17" s="180" t="s">
        <v>734</v>
      </c>
      <c r="C17" s="181">
        <v>20</v>
      </c>
    </row>
    <row r="18" spans="1:3" ht="12.75">
      <c r="A18" s="178" t="s">
        <v>705</v>
      </c>
      <c r="B18" s="178" t="s">
        <v>696</v>
      </c>
      <c r="C18" s="182">
        <f>+C19+C20</f>
        <v>975</v>
      </c>
    </row>
    <row r="19" spans="1:3" ht="12.75">
      <c r="A19" s="180" t="s">
        <v>706</v>
      </c>
      <c r="B19" s="180" t="s">
        <v>697</v>
      </c>
      <c r="C19" s="183">
        <v>575</v>
      </c>
    </row>
    <row r="20" spans="1:3" ht="12.75">
      <c r="A20" s="180" t="s">
        <v>707</v>
      </c>
      <c r="B20" s="180" t="s">
        <v>698</v>
      </c>
      <c r="C20" s="183">
        <v>400</v>
      </c>
    </row>
    <row r="21" spans="1:3" ht="12.75">
      <c r="A21" s="184" t="s">
        <v>736</v>
      </c>
      <c r="B21" s="187" t="s">
        <v>737</v>
      </c>
      <c r="C21" s="190">
        <v>1779</v>
      </c>
    </row>
    <row r="22" spans="1:3" ht="12.75">
      <c r="A22" s="184" t="s">
        <v>699</v>
      </c>
      <c r="B22" s="187" t="s">
        <v>700</v>
      </c>
      <c r="C22" s="190">
        <f>SUM(C24:C30)</f>
        <v>1779</v>
      </c>
    </row>
    <row r="23" spans="1:3" ht="12.75">
      <c r="A23" s="188"/>
      <c r="B23" s="189" t="s">
        <v>701</v>
      </c>
      <c r="C23" s="188"/>
    </row>
    <row r="24" spans="1:3" ht="12.75">
      <c r="A24" s="176" t="s">
        <v>702</v>
      </c>
      <c r="B24" s="192" t="s">
        <v>709</v>
      </c>
      <c r="C24" s="193">
        <v>1750</v>
      </c>
    </row>
    <row r="25" spans="1:3" ht="12.75">
      <c r="A25" s="186"/>
      <c r="B25" s="194" t="s">
        <v>710</v>
      </c>
      <c r="C25" s="186"/>
    </row>
    <row r="26" spans="1:3" ht="12.75">
      <c r="A26" s="186"/>
      <c r="B26" s="194" t="s">
        <v>711</v>
      </c>
      <c r="C26" s="186"/>
    </row>
    <row r="27" spans="1:3" ht="12.75">
      <c r="A27" s="186"/>
      <c r="B27" s="194" t="s">
        <v>712</v>
      </c>
      <c r="C27" s="186"/>
    </row>
    <row r="28" spans="1:3" ht="12.75">
      <c r="A28" s="177"/>
      <c r="B28" s="195" t="s">
        <v>713</v>
      </c>
      <c r="C28" s="177"/>
    </row>
    <row r="29" spans="1:3" ht="12.75">
      <c r="A29" s="176" t="s">
        <v>708</v>
      </c>
      <c r="B29" s="192" t="s">
        <v>714</v>
      </c>
      <c r="C29" s="193">
        <v>29</v>
      </c>
    </row>
    <row r="30" spans="1:3" ht="12.75">
      <c r="A30" s="186"/>
      <c r="B30" s="194" t="s">
        <v>715</v>
      </c>
      <c r="C30" s="186"/>
    </row>
    <row r="31" spans="1:3" ht="12.75">
      <c r="A31" s="186"/>
      <c r="B31" s="194" t="s">
        <v>716</v>
      </c>
      <c r="C31" s="186"/>
    </row>
    <row r="32" spans="1:3" ht="12.75">
      <c r="A32" s="177"/>
      <c r="B32" s="195" t="s">
        <v>717</v>
      </c>
      <c r="C32" s="177"/>
    </row>
    <row r="33" spans="1:3" ht="12.75">
      <c r="A33" s="185" t="s">
        <v>718</v>
      </c>
      <c r="B33" s="196" t="s">
        <v>738</v>
      </c>
      <c r="C33" s="199">
        <f>+C36+C40+C43</f>
        <v>7452.5999999999985</v>
      </c>
    </row>
    <row r="34" spans="1:3" ht="12.75">
      <c r="A34" s="185"/>
      <c r="B34" s="196" t="s">
        <v>719</v>
      </c>
      <c r="C34" s="186"/>
    </row>
    <row r="35" spans="1:3" ht="12.75">
      <c r="A35" s="188"/>
      <c r="B35" s="189" t="s">
        <v>720</v>
      </c>
      <c r="C35" s="177"/>
    </row>
    <row r="36" spans="1:3" ht="12.75">
      <c r="A36" s="198" t="s">
        <v>721</v>
      </c>
      <c r="B36" s="198" t="s">
        <v>739</v>
      </c>
      <c r="C36" s="200">
        <f>+C38+C39</f>
        <v>7236.699999999999</v>
      </c>
    </row>
    <row r="37" spans="1:3" ht="12.75">
      <c r="A37" s="201"/>
      <c r="B37" s="201" t="s">
        <v>740</v>
      </c>
      <c r="C37" s="191"/>
    </row>
    <row r="38" spans="1:3" ht="12.75">
      <c r="A38" s="201"/>
      <c r="B38" s="201" t="s">
        <v>742</v>
      </c>
      <c r="C38" s="191">
        <v>5087.4</v>
      </c>
    </row>
    <row r="39" spans="1:3" ht="12.75">
      <c r="A39" s="201"/>
      <c r="B39" s="201" t="s">
        <v>743</v>
      </c>
      <c r="C39" s="191">
        <f>3959.7-1810.4</f>
        <v>2149.2999999999997</v>
      </c>
    </row>
    <row r="40" spans="1:3" ht="12.75">
      <c r="A40" s="201" t="s">
        <v>722</v>
      </c>
      <c r="B40" s="201" t="s">
        <v>741</v>
      </c>
      <c r="C40" s="177">
        <f>149.3+16.6</f>
        <v>165.9</v>
      </c>
    </row>
    <row r="41" spans="1:3" ht="12.75">
      <c r="A41" s="197"/>
      <c r="B41" s="197" t="s">
        <v>744</v>
      </c>
      <c r="C41" s="180">
        <v>149.3</v>
      </c>
    </row>
    <row r="42" spans="1:3" ht="12.75">
      <c r="A42" s="198"/>
      <c r="B42" s="198" t="s">
        <v>745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723</v>
      </c>
      <c r="B46" s="196" t="s">
        <v>724</v>
      </c>
      <c r="C46" s="199">
        <f>+C48+C50</f>
        <v>625</v>
      </c>
    </row>
    <row r="47" spans="1:3" ht="12.75">
      <c r="A47" s="177"/>
      <c r="B47" s="189" t="s">
        <v>725</v>
      </c>
      <c r="C47" s="191"/>
    </row>
    <row r="48" spans="1:3" ht="12.75">
      <c r="A48" s="180" t="s">
        <v>726</v>
      </c>
      <c r="B48" s="197" t="s">
        <v>727</v>
      </c>
      <c r="C48" s="181">
        <v>25</v>
      </c>
    </row>
    <row r="49" spans="1:3" ht="12.75">
      <c r="A49" s="180" t="s">
        <v>728</v>
      </c>
      <c r="B49" s="197" t="s">
        <v>729</v>
      </c>
      <c r="C49" s="181">
        <v>25</v>
      </c>
    </row>
    <row r="50" spans="1:3" ht="12.75">
      <c r="A50" s="180" t="s">
        <v>754</v>
      </c>
      <c r="B50" s="197" t="s">
        <v>755</v>
      </c>
      <c r="C50" s="181">
        <v>600</v>
      </c>
    </row>
    <row r="51" spans="1:3" ht="12.75">
      <c r="A51" s="180"/>
      <c r="B51" s="178" t="s">
        <v>730</v>
      </c>
      <c r="C51" s="179">
        <f>+C46+C3+C22+C18+C14+C16+C33</f>
        <v>11391.599999999999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79"/>
  <sheetViews>
    <sheetView tabSelected="1"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5.00390625" style="2" customWidth="1"/>
    <col min="2" max="2" width="57.57421875" style="2" customWidth="1"/>
    <col min="3" max="3" width="6.57421875" style="2" customWidth="1"/>
    <col min="4" max="4" width="11.140625" style="2" customWidth="1"/>
    <col min="5" max="5" width="4.8515625" style="2" customWidth="1"/>
    <col min="6" max="6" width="9.57421875" style="2" customWidth="1"/>
    <col min="7" max="7" width="9.421875" style="2" customWidth="1"/>
    <col min="8" max="8" width="6.00390625" style="118" customWidth="1"/>
    <col min="9" max="16384" width="8.8515625" style="164" customWidth="1"/>
  </cols>
  <sheetData>
    <row r="1" spans="3:17" ht="15.75">
      <c r="C1" s="2" t="s">
        <v>606</v>
      </c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3:17" ht="15.75">
      <c r="C2" s="2" t="s">
        <v>681</v>
      </c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7" ht="15.75">
      <c r="C3" s="2" t="s">
        <v>747</v>
      </c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3:17" ht="15.75">
      <c r="C4" s="2" t="s">
        <v>891</v>
      </c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8:17" ht="15.75"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8:17" ht="15.75">
      <c r="H6" s="22"/>
      <c r="I6" s="22"/>
      <c r="J6" s="22"/>
      <c r="K6" s="22"/>
      <c r="L6" s="22"/>
      <c r="M6" s="22"/>
      <c r="N6" s="22"/>
      <c r="O6" s="22"/>
      <c r="P6" s="22"/>
      <c r="Q6" s="22"/>
    </row>
    <row r="8" spans="1:8" ht="18.75">
      <c r="A8" s="241" t="s">
        <v>888</v>
      </c>
      <c r="B8" s="260"/>
      <c r="C8" s="260"/>
      <c r="D8" s="260"/>
      <c r="E8" s="260"/>
      <c r="F8" s="260"/>
      <c r="G8" s="260"/>
      <c r="H8" s="260"/>
    </row>
    <row r="9" spans="1:8" ht="18.75">
      <c r="A9" s="241" t="s">
        <v>889</v>
      </c>
      <c r="B9" s="260"/>
      <c r="C9" s="260"/>
      <c r="D9" s="260"/>
      <c r="E9" s="260"/>
      <c r="F9" s="260"/>
      <c r="G9" s="260"/>
      <c r="H9" s="260"/>
    </row>
    <row r="10" spans="1:8" ht="18.75">
      <c r="A10" s="241" t="s">
        <v>890</v>
      </c>
      <c r="B10" s="260"/>
      <c r="C10" s="260"/>
      <c r="D10" s="260"/>
      <c r="E10" s="260"/>
      <c r="F10" s="260"/>
      <c r="G10" s="260"/>
      <c r="H10" s="260"/>
    </row>
    <row r="11" spans="1:8" ht="18.75" hidden="1">
      <c r="A11" s="162"/>
      <c r="B11" s="163"/>
      <c r="C11" s="163"/>
      <c r="D11" s="163"/>
      <c r="E11" s="163"/>
      <c r="F11" s="163"/>
      <c r="G11" s="163"/>
      <c r="H11" s="166"/>
    </row>
    <row r="12" spans="1:8" ht="78.75">
      <c r="A12" s="158"/>
      <c r="B12" s="11" t="s">
        <v>2</v>
      </c>
      <c r="C12" s="11" t="s">
        <v>3</v>
      </c>
      <c r="D12" s="11" t="s">
        <v>4</v>
      </c>
      <c r="E12" s="11" t="s">
        <v>5</v>
      </c>
      <c r="F12" s="47" t="s">
        <v>850</v>
      </c>
      <c r="G12" s="47" t="s">
        <v>851</v>
      </c>
      <c r="H12" s="47" t="s">
        <v>849</v>
      </c>
    </row>
    <row r="13" spans="1:8" ht="15.75">
      <c r="A13" s="167" t="s">
        <v>760</v>
      </c>
      <c r="B13" s="168" t="s">
        <v>759</v>
      </c>
      <c r="C13" s="169"/>
      <c r="D13" s="169"/>
      <c r="E13" s="169"/>
      <c r="F13" s="238">
        <f>+F14+F40+F44+F48+F63+F78+F83+F91+F99</f>
        <v>21219.69</v>
      </c>
      <c r="G13" s="238">
        <f>+G14+G40+G44+G48+G63+G78+G83+G91+G99</f>
        <v>20314.343</v>
      </c>
      <c r="H13" s="202"/>
    </row>
    <row r="14" spans="1:8" ht="15.75">
      <c r="A14" s="159" t="s">
        <v>760</v>
      </c>
      <c r="B14" s="153" t="s">
        <v>9</v>
      </c>
      <c r="C14" s="48" t="s">
        <v>10</v>
      </c>
      <c r="D14" s="48" t="s">
        <v>11</v>
      </c>
      <c r="E14" s="48" t="s">
        <v>12</v>
      </c>
      <c r="F14" s="233">
        <f>+F15+F19+F29+F32+F36</f>
        <v>9557.7</v>
      </c>
      <c r="G14" s="233">
        <f>+G15+G19+G29+G32+G36</f>
        <v>9102.999999999998</v>
      </c>
      <c r="H14" s="218">
        <f>+G14/F14*100</f>
        <v>95.2425792816263</v>
      </c>
    </row>
    <row r="15" spans="1:8" ht="54" customHeight="1">
      <c r="A15" s="159"/>
      <c r="B15" s="224" t="s">
        <v>824</v>
      </c>
      <c r="C15" s="225" t="s">
        <v>746</v>
      </c>
      <c r="D15" s="225" t="s">
        <v>11</v>
      </c>
      <c r="E15" s="225" t="s">
        <v>12</v>
      </c>
      <c r="F15" s="225" t="s">
        <v>852</v>
      </c>
      <c r="G15" s="225" t="s">
        <v>853</v>
      </c>
      <c r="H15" s="218">
        <f>+G15/F15*100</f>
        <v>52.567975830815705</v>
      </c>
    </row>
    <row r="16" spans="1:8" ht="68.25" customHeight="1">
      <c r="A16" s="159"/>
      <c r="B16" s="222" t="s">
        <v>780</v>
      </c>
      <c r="C16" s="223" t="s">
        <v>746</v>
      </c>
      <c r="D16" s="223" t="s">
        <v>776</v>
      </c>
      <c r="E16" s="223" t="s">
        <v>12</v>
      </c>
      <c r="F16" s="223" t="s">
        <v>852</v>
      </c>
      <c r="G16" s="223" t="s">
        <v>853</v>
      </c>
      <c r="H16" s="220">
        <f aca="true" t="shared" si="0" ref="H16:H88">+G16/F16*100</f>
        <v>52.567975830815705</v>
      </c>
    </row>
    <row r="17" spans="1:8" ht="33" customHeight="1">
      <c r="A17" s="159"/>
      <c r="B17" s="222" t="s">
        <v>825</v>
      </c>
      <c r="C17" s="223" t="s">
        <v>746</v>
      </c>
      <c r="D17" s="223" t="s">
        <v>826</v>
      </c>
      <c r="E17" s="223" t="s">
        <v>266</v>
      </c>
      <c r="F17" s="223" t="s">
        <v>852</v>
      </c>
      <c r="G17" s="223" t="s">
        <v>853</v>
      </c>
      <c r="H17" s="220">
        <f t="shared" si="0"/>
        <v>52.567975830815705</v>
      </c>
    </row>
    <row r="18" spans="1:8" ht="24.75" customHeight="1">
      <c r="A18" s="159"/>
      <c r="B18" s="222" t="s">
        <v>773</v>
      </c>
      <c r="C18" s="223" t="s">
        <v>746</v>
      </c>
      <c r="D18" s="223" t="s">
        <v>826</v>
      </c>
      <c r="E18" s="223" t="s">
        <v>777</v>
      </c>
      <c r="F18" s="223" t="s">
        <v>852</v>
      </c>
      <c r="G18" s="223" t="s">
        <v>853</v>
      </c>
      <c r="H18" s="220">
        <f t="shared" si="0"/>
        <v>52.567975830815705</v>
      </c>
    </row>
    <row r="19" spans="1:8" ht="63">
      <c r="A19" s="159"/>
      <c r="B19" s="153" t="s">
        <v>774</v>
      </c>
      <c r="C19" s="48" t="s">
        <v>15</v>
      </c>
      <c r="D19" s="48" t="s">
        <v>11</v>
      </c>
      <c r="E19" s="48" t="s">
        <v>12</v>
      </c>
      <c r="F19" s="233">
        <f>+F20+F25</f>
        <v>7499</v>
      </c>
      <c r="G19" s="233">
        <f>+G20+G25</f>
        <v>7131.799999999999</v>
      </c>
      <c r="H19" s="218">
        <f t="shared" si="0"/>
        <v>95.10334711294838</v>
      </c>
    </row>
    <row r="20" spans="1:8" ht="63">
      <c r="A20" s="160"/>
      <c r="B20" s="154" t="s">
        <v>780</v>
      </c>
      <c r="C20" s="13" t="s">
        <v>15</v>
      </c>
      <c r="D20" s="13" t="s">
        <v>776</v>
      </c>
      <c r="E20" s="13" t="s">
        <v>12</v>
      </c>
      <c r="F20" s="13" t="s">
        <v>854</v>
      </c>
      <c r="G20" s="13" t="s">
        <v>856</v>
      </c>
      <c r="H20" s="220">
        <f t="shared" si="0"/>
        <v>95.26226220142223</v>
      </c>
    </row>
    <row r="21" spans="1:8" ht="15.75">
      <c r="A21" s="159"/>
      <c r="B21" s="152" t="s">
        <v>775</v>
      </c>
      <c r="C21" s="13" t="s">
        <v>15</v>
      </c>
      <c r="D21" s="13" t="s">
        <v>772</v>
      </c>
      <c r="E21" s="13" t="s">
        <v>12</v>
      </c>
      <c r="F21" s="13" t="s">
        <v>854</v>
      </c>
      <c r="G21" s="13" t="s">
        <v>856</v>
      </c>
      <c r="H21" s="220">
        <f t="shared" si="0"/>
        <v>95.26226220142223</v>
      </c>
    </row>
    <row r="22" spans="1:8" ht="18.75" customHeight="1" hidden="1">
      <c r="A22" s="159"/>
      <c r="B22" s="155" t="s">
        <v>683</v>
      </c>
      <c r="C22" s="27" t="s">
        <v>684</v>
      </c>
      <c r="D22" s="27" t="s">
        <v>11</v>
      </c>
      <c r="E22" s="27" t="s">
        <v>12</v>
      </c>
      <c r="F22" s="27"/>
      <c r="G22" s="27"/>
      <c r="H22" s="220" t="e">
        <f t="shared" si="0"/>
        <v>#DIV/0!</v>
      </c>
    </row>
    <row r="23" spans="1:8" ht="22.5" customHeight="1" hidden="1">
      <c r="A23" s="159"/>
      <c r="B23" s="155" t="s">
        <v>685</v>
      </c>
      <c r="C23" s="27" t="s">
        <v>684</v>
      </c>
      <c r="D23" s="27" t="s">
        <v>686</v>
      </c>
      <c r="E23" s="27" t="s">
        <v>12</v>
      </c>
      <c r="F23" s="27"/>
      <c r="G23" s="27"/>
      <c r="H23" s="220" t="e">
        <f t="shared" si="0"/>
        <v>#DIV/0!</v>
      </c>
    </row>
    <row r="24" spans="1:8" ht="33.75" customHeight="1">
      <c r="A24" s="159"/>
      <c r="B24" s="155" t="s">
        <v>773</v>
      </c>
      <c r="C24" s="13" t="s">
        <v>15</v>
      </c>
      <c r="D24" s="13" t="s">
        <v>772</v>
      </c>
      <c r="E24" s="13" t="s">
        <v>777</v>
      </c>
      <c r="F24" s="13" t="s">
        <v>854</v>
      </c>
      <c r="G24" s="13" t="s">
        <v>856</v>
      </c>
      <c r="H24" s="220">
        <f t="shared" si="0"/>
        <v>95.26226220142223</v>
      </c>
    </row>
    <row r="25" spans="1:8" ht="42.75" customHeight="1">
      <c r="A25" s="159"/>
      <c r="B25" s="155" t="s">
        <v>778</v>
      </c>
      <c r="C25" s="27" t="s">
        <v>15</v>
      </c>
      <c r="D25" s="27" t="s">
        <v>779</v>
      </c>
      <c r="E25" s="27" t="s">
        <v>12</v>
      </c>
      <c r="F25" s="27" t="s">
        <v>855</v>
      </c>
      <c r="G25" s="232">
        <f>756.1+106.3</f>
        <v>862.4</v>
      </c>
      <c r="H25" s="220">
        <f t="shared" si="0"/>
        <v>93.96382654173023</v>
      </c>
    </row>
    <row r="26" spans="1:8" ht="1.5" customHeight="1" hidden="1">
      <c r="A26" s="160"/>
      <c r="B26" s="154" t="s">
        <v>465</v>
      </c>
      <c r="C26" s="27" t="s">
        <v>526</v>
      </c>
      <c r="D26" s="27" t="s">
        <v>11</v>
      </c>
      <c r="E26" s="27" t="s">
        <v>12</v>
      </c>
      <c r="F26" s="27"/>
      <c r="G26" s="27"/>
      <c r="H26" s="220" t="e">
        <f t="shared" si="0"/>
        <v>#DIV/0!</v>
      </c>
    </row>
    <row r="27" spans="1:8" ht="23.25" customHeight="1" hidden="1">
      <c r="A27" s="159"/>
      <c r="B27" s="154" t="s">
        <v>465</v>
      </c>
      <c r="C27" s="27" t="s">
        <v>526</v>
      </c>
      <c r="D27" s="27" t="s">
        <v>466</v>
      </c>
      <c r="E27" s="27" t="s">
        <v>12</v>
      </c>
      <c r="F27" s="27"/>
      <c r="G27" s="27"/>
      <c r="H27" s="220" t="e">
        <f t="shared" si="0"/>
        <v>#DIV/0!</v>
      </c>
    </row>
    <row r="28" spans="1:8" ht="31.5" customHeight="1">
      <c r="A28" s="159"/>
      <c r="B28" s="155" t="s">
        <v>773</v>
      </c>
      <c r="C28" s="27" t="s">
        <v>15</v>
      </c>
      <c r="D28" s="27" t="s">
        <v>779</v>
      </c>
      <c r="E28" s="27" t="s">
        <v>777</v>
      </c>
      <c r="F28" s="27" t="s">
        <v>855</v>
      </c>
      <c r="G28" s="232">
        <v>862.4</v>
      </c>
      <c r="H28" s="220">
        <f t="shared" si="0"/>
        <v>93.96382654173023</v>
      </c>
    </row>
    <row r="29" spans="1:8" ht="23.25" customHeight="1">
      <c r="A29" s="159"/>
      <c r="B29" s="212" t="s">
        <v>858</v>
      </c>
      <c r="C29" s="48" t="s">
        <v>857</v>
      </c>
      <c r="D29" s="48" t="s">
        <v>11</v>
      </c>
      <c r="E29" s="48"/>
      <c r="F29" s="48" t="s">
        <v>860</v>
      </c>
      <c r="G29" s="233">
        <v>299.5</v>
      </c>
      <c r="H29" s="218">
        <f t="shared" si="0"/>
        <v>99.83333333333333</v>
      </c>
    </row>
    <row r="30" spans="1:8" ht="23.25" customHeight="1">
      <c r="A30" s="159"/>
      <c r="B30" s="155" t="s">
        <v>858</v>
      </c>
      <c r="C30" s="27" t="s">
        <v>857</v>
      </c>
      <c r="D30" s="27" t="s">
        <v>859</v>
      </c>
      <c r="E30" s="27" t="s">
        <v>12</v>
      </c>
      <c r="F30" s="27" t="s">
        <v>860</v>
      </c>
      <c r="G30" s="232">
        <v>299.5</v>
      </c>
      <c r="H30" s="220">
        <f t="shared" si="0"/>
        <v>99.83333333333333</v>
      </c>
    </row>
    <row r="31" spans="1:8" ht="23.25" customHeight="1">
      <c r="A31" s="159"/>
      <c r="B31" s="155" t="s">
        <v>785</v>
      </c>
      <c r="C31" s="27" t="s">
        <v>857</v>
      </c>
      <c r="D31" s="27" t="s">
        <v>859</v>
      </c>
      <c r="E31" s="27" t="s">
        <v>777</v>
      </c>
      <c r="F31" s="27" t="s">
        <v>860</v>
      </c>
      <c r="G31" s="232">
        <v>299.5</v>
      </c>
      <c r="H31" s="220">
        <f t="shared" si="0"/>
        <v>99.83333333333333</v>
      </c>
    </row>
    <row r="32" spans="1:8" ht="21.75" customHeight="1">
      <c r="A32" s="159"/>
      <c r="B32" s="212" t="s">
        <v>781</v>
      </c>
      <c r="C32" s="48" t="s">
        <v>684</v>
      </c>
      <c r="D32" s="48" t="s">
        <v>11</v>
      </c>
      <c r="E32" s="48" t="s">
        <v>12</v>
      </c>
      <c r="F32" s="48" t="s">
        <v>841</v>
      </c>
      <c r="G32" s="48"/>
      <c r="H32" s="218">
        <f t="shared" si="0"/>
        <v>0</v>
      </c>
    </row>
    <row r="33" spans="1:8" ht="21.75" customHeight="1">
      <c r="A33" s="159"/>
      <c r="B33" s="155" t="s">
        <v>781</v>
      </c>
      <c r="C33" s="27" t="s">
        <v>684</v>
      </c>
      <c r="D33" s="27" t="s">
        <v>782</v>
      </c>
      <c r="E33" s="27" t="s">
        <v>12</v>
      </c>
      <c r="F33" s="27" t="s">
        <v>841</v>
      </c>
      <c r="G33" s="27"/>
      <c r="H33" s="220">
        <f t="shared" si="0"/>
        <v>0</v>
      </c>
    </row>
    <row r="34" spans="1:8" ht="21.75" customHeight="1">
      <c r="A34" s="159"/>
      <c r="B34" s="155" t="s">
        <v>783</v>
      </c>
      <c r="C34" s="27" t="s">
        <v>684</v>
      </c>
      <c r="D34" s="27" t="s">
        <v>784</v>
      </c>
      <c r="E34" s="27" t="s">
        <v>12</v>
      </c>
      <c r="F34" s="27" t="s">
        <v>841</v>
      </c>
      <c r="G34" s="27"/>
      <c r="H34" s="220">
        <f t="shared" si="0"/>
        <v>0</v>
      </c>
    </row>
    <row r="35" spans="1:8" ht="21.75" customHeight="1">
      <c r="A35" s="159"/>
      <c r="B35" s="155" t="s">
        <v>785</v>
      </c>
      <c r="C35" s="27" t="s">
        <v>684</v>
      </c>
      <c r="D35" s="27" t="s">
        <v>784</v>
      </c>
      <c r="E35" s="27" t="s">
        <v>146</v>
      </c>
      <c r="F35" s="27" t="s">
        <v>841</v>
      </c>
      <c r="G35" s="27"/>
      <c r="H35" s="220">
        <f t="shared" si="0"/>
        <v>0</v>
      </c>
    </row>
    <row r="36" spans="1:8" ht="21.75" customHeight="1">
      <c r="A36" s="159"/>
      <c r="B36" s="219" t="s">
        <v>399</v>
      </c>
      <c r="C36" s="225" t="s">
        <v>769</v>
      </c>
      <c r="D36" s="225" t="s">
        <v>11</v>
      </c>
      <c r="E36" s="225" t="s">
        <v>12</v>
      </c>
      <c r="F36" s="225" t="s">
        <v>861</v>
      </c>
      <c r="G36" s="225" t="s">
        <v>862</v>
      </c>
      <c r="H36" s="218">
        <f t="shared" si="0"/>
        <v>99.6566265060241</v>
      </c>
    </row>
    <row r="37" spans="1:8" ht="60.75" customHeight="1">
      <c r="A37" s="159"/>
      <c r="B37" s="221" t="s">
        <v>780</v>
      </c>
      <c r="C37" s="223" t="s">
        <v>769</v>
      </c>
      <c r="D37" s="223" t="s">
        <v>827</v>
      </c>
      <c r="E37" s="223" t="s">
        <v>12</v>
      </c>
      <c r="F37" s="223" t="s">
        <v>861</v>
      </c>
      <c r="G37" s="223" t="s">
        <v>862</v>
      </c>
      <c r="H37" s="220">
        <f t="shared" si="0"/>
        <v>99.6566265060241</v>
      </c>
    </row>
    <row r="38" spans="1:8" ht="38.25" customHeight="1">
      <c r="A38" s="159"/>
      <c r="B38" s="219" t="s">
        <v>830</v>
      </c>
      <c r="C38" s="223" t="s">
        <v>769</v>
      </c>
      <c r="D38" s="223" t="s">
        <v>842</v>
      </c>
      <c r="E38" s="223" t="s">
        <v>12</v>
      </c>
      <c r="F38" s="223" t="s">
        <v>861</v>
      </c>
      <c r="G38" s="223" t="s">
        <v>862</v>
      </c>
      <c r="H38" s="220">
        <f t="shared" si="0"/>
        <v>99.6566265060241</v>
      </c>
    </row>
    <row r="39" spans="1:8" ht="29.25" customHeight="1">
      <c r="A39" s="159"/>
      <c r="B39" s="155" t="s">
        <v>773</v>
      </c>
      <c r="C39" s="223" t="s">
        <v>769</v>
      </c>
      <c r="D39" s="223" t="s">
        <v>842</v>
      </c>
      <c r="E39" s="223" t="s">
        <v>777</v>
      </c>
      <c r="F39" s="223" t="s">
        <v>861</v>
      </c>
      <c r="G39" s="223" t="s">
        <v>862</v>
      </c>
      <c r="H39" s="220">
        <f t="shared" si="0"/>
        <v>99.6566265060241</v>
      </c>
    </row>
    <row r="40" spans="1:8" ht="21.75" customHeight="1">
      <c r="A40" s="159" t="s">
        <v>761</v>
      </c>
      <c r="B40" s="219" t="s">
        <v>415</v>
      </c>
      <c r="C40" s="48" t="s">
        <v>457</v>
      </c>
      <c r="D40" s="48" t="s">
        <v>11</v>
      </c>
      <c r="E40" s="48" t="s">
        <v>12</v>
      </c>
      <c r="F40" s="48" t="s">
        <v>863</v>
      </c>
      <c r="G40" s="48" t="s">
        <v>863</v>
      </c>
      <c r="H40" s="218">
        <f t="shared" si="0"/>
        <v>100</v>
      </c>
    </row>
    <row r="41" spans="1:8" ht="21.75" customHeight="1">
      <c r="A41" s="159"/>
      <c r="B41" s="221" t="s">
        <v>786</v>
      </c>
      <c r="C41" s="27" t="s">
        <v>768</v>
      </c>
      <c r="D41" s="27" t="s">
        <v>17</v>
      </c>
      <c r="E41" s="27" t="s">
        <v>787</v>
      </c>
      <c r="F41" s="27" t="s">
        <v>863</v>
      </c>
      <c r="G41" s="27" t="s">
        <v>863</v>
      </c>
      <c r="H41" s="220">
        <f t="shared" si="0"/>
        <v>100</v>
      </c>
    </row>
    <row r="42" spans="1:8" ht="43.5" customHeight="1">
      <c r="A42" s="159"/>
      <c r="B42" s="221" t="s">
        <v>788</v>
      </c>
      <c r="C42" s="27" t="s">
        <v>768</v>
      </c>
      <c r="D42" s="27" t="s">
        <v>789</v>
      </c>
      <c r="E42" s="27" t="s">
        <v>787</v>
      </c>
      <c r="F42" s="27" t="s">
        <v>863</v>
      </c>
      <c r="G42" s="27" t="s">
        <v>863</v>
      </c>
      <c r="H42" s="220">
        <f t="shared" si="0"/>
        <v>100</v>
      </c>
    </row>
    <row r="43" spans="1:8" ht="30.75" customHeight="1">
      <c r="A43" s="159"/>
      <c r="B43" s="155" t="s">
        <v>773</v>
      </c>
      <c r="C43" s="27" t="s">
        <v>768</v>
      </c>
      <c r="D43" s="27" t="s">
        <v>789</v>
      </c>
      <c r="E43" s="27" t="s">
        <v>777</v>
      </c>
      <c r="F43" s="27" t="s">
        <v>863</v>
      </c>
      <c r="G43" s="27" t="s">
        <v>863</v>
      </c>
      <c r="H43" s="220">
        <f t="shared" si="0"/>
        <v>100</v>
      </c>
    </row>
    <row r="44" spans="1:8" s="165" customFormat="1" ht="32.25" customHeight="1">
      <c r="A44" s="213" t="s">
        <v>795</v>
      </c>
      <c r="B44" s="226" t="s">
        <v>233</v>
      </c>
      <c r="C44" s="227" t="s">
        <v>234</v>
      </c>
      <c r="D44" s="227" t="s">
        <v>11</v>
      </c>
      <c r="E44" s="227" t="s">
        <v>12</v>
      </c>
      <c r="F44" s="227" t="s">
        <v>171</v>
      </c>
      <c r="G44" s="227" t="s">
        <v>171</v>
      </c>
      <c r="H44" s="220">
        <f t="shared" si="0"/>
        <v>100</v>
      </c>
    </row>
    <row r="45" spans="1:8" ht="21.75" customHeight="1">
      <c r="A45" s="161"/>
      <c r="B45" s="228" t="s">
        <v>790</v>
      </c>
      <c r="C45" s="229" t="s">
        <v>236</v>
      </c>
      <c r="D45" s="229" t="s">
        <v>831</v>
      </c>
      <c r="E45" s="229" t="s">
        <v>12</v>
      </c>
      <c r="F45" s="229" t="s">
        <v>171</v>
      </c>
      <c r="G45" s="229" t="s">
        <v>171</v>
      </c>
      <c r="H45" s="220">
        <f t="shared" si="0"/>
        <v>100</v>
      </c>
    </row>
    <row r="46" spans="1:8" ht="51" customHeight="1">
      <c r="A46" s="161"/>
      <c r="B46" s="228" t="s">
        <v>828</v>
      </c>
      <c r="C46" s="229" t="s">
        <v>236</v>
      </c>
      <c r="D46" s="229" t="s">
        <v>832</v>
      </c>
      <c r="E46" s="229" t="s">
        <v>12</v>
      </c>
      <c r="F46" s="229" t="s">
        <v>171</v>
      </c>
      <c r="G46" s="229" t="s">
        <v>171</v>
      </c>
      <c r="H46" s="220">
        <f t="shared" si="0"/>
        <v>100</v>
      </c>
    </row>
    <row r="47" spans="1:8" ht="31.5" customHeight="1">
      <c r="A47" s="161"/>
      <c r="B47" s="155" t="s">
        <v>773</v>
      </c>
      <c r="C47" s="229" t="s">
        <v>236</v>
      </c>
      <c r="D47" s="229" t="s">
        <v>832</v>
      </c>
      <c r="E47" s="229" t="s">
        <v>777</v>
      </c>
      <c r="F47" s="229" t="s">
        <v>171</v>
      </c>
      <c r="G47" s="229" t="s">
        <v>171</v>
      </c>
      <c r="H47" s="220">
        <f t="shared" si="0"/>
        <v>100</v>
      </c>
    </row>
    <row r="48" spans="1:8" ht="21" customHeight="1">
      <c r="A48" s="159" t="s">
        <v>796</v>
      </c>
      <c r="B48" s="170" t="s">
        <v>408</v>
      </c>
      <c r="C48" s="52" t="s">
        <v>454</v>
      </c>
      <c r="D48" s="52" t="s">
        <v>11</v>
      </c>
      <c r="E48" s="52" t="s">
        <v>12</v>
      </c>
      <c r="F48" s="239">
        <f>+F49+F52+F55+F60</f>
        <v>723.9</v>
      </c>
      <c r="G48" s="239">
        <f>+G49+G52+G55+G60</f>
        <v>615</v>
      </c>
      <c r="H48" s="218">
        <f t="shared" si="0"/>
        <v>84.9564857024451</v>
      </c>
    </row>
    <row r="49" spans="1:8" ht="21" customHeight="1">
      <c r="A49" s="159"/>
      <c r="B49" s="170" t="s">
        <v>864</v>
      </c>
      <c r="C49" s="52" t="s">
        <v>865</v>
      </c>
      <c r="D49" s="52" t="s">
        <v>11</v>
      </c>
      <c r="E49" s="52" t="s">
        <v>12</v>
      </c>
      <c r="F49" s="52" t="s">
        <v>866</v>
      </c>
      <c r="G49" s="52" t="s">
        <v>867</v>
      </c>
      <c r="H49" s="218">
        <f t="shared" si="0"/>
        <v>77.71274200810446</v>
      </c>
    </row>
    <row r="50" spans="1:8" ht="21" customHeight="1">
      <c r="A50" s="159"/>
      <c r="B50" s="234" t="s">
        <v>864</v>
      </c>
      <c r="C50" s="36" t="s">
        <v>865</v>
      </c>
      <c r="D50" s="36" t="s">
        <v>868</v>
      </c>
      <c r="E50" s="36" t="s">
        <v>12</v>
      </c>
      <c r="F50" s="36" t="s">
        <v>866</v>
      </c>
      <c r="G50" s="36" t="s">
        <v>867</v>
      </c>
      <c r="H50" s="220">
        <f t="shared" si="0"/>
        <v>77.71274200810446</v>
      </c>
    </row>
    <row r="51" spans="1:8" ht="32.25" customHeight="1">
      <c r="A51" s="159"/>
      <c r="B51" s="234" t="s">
        <v>773</v>
      </c>
      <c r="C51" s="36" t="s">
        <v>865</v>
      </c>
      <c r="D51" s="36" t="s">
        <v>868</v>
      </c>
      <c r="E51" s="36" t="s">
        <v>12</v>
      </c>
      <c r="F51" s="36" t="s">
        <v>866</v>
      </c>
      <c r="G51" s="36" t="s">
        <v>867</v>
      </c>
      <c r="H51" s="220">
        <f>+G51/F51*100</f>
        <v>77.71274200810446</v>
      </c>
    </row>
    <row r="52" spans="1:8" ht="21" customHeight="1">
      <c r="A52" s="159"/>
      <c r="B52" s="216" t="s">
        <v>791</v>
      </c>
      <c r="C52" s="217" t="s">
        <v>569</v>
      </c>
      <c r="D52" s="217" t="s">
        <v>751</v>
      </c>
      <c r="E52" s="217" t="s">
        <v>12</v>
      </c>
      <c r="F52" s="217" t="s">
        <v>869</v>
      </c>
      <c r="G52" s="217" t="s">
        <v>869</v>
      </c>
      <c r="H52" s="220">
        <f t="shared" si="0"/>
        <v>100</v>
      </c>
    </row>
    <row r="53" spans="1:8" ht="21" customHeight="1">
      <c r="A53" s="159"/>
      <c r="B53" s="214" t="s">
        <v>834</v>
      </c>
      <c r="C53" s="215" t="s">
        <v>569</v>
      </c>
      <c r="D53" s="215" t="s">
        <v>833</v>
      </c>
      <c r="E53" s="215" t="s">
        <v>12</v>
      </c>
      <c r="F53" s="215" t="s">
        <v>869</v>
      </c>
      <c r="G53" s="215" t="s">
        <v>869</v>
      </c>
      <c r="H53" s="220">
        <f t="shared" si="0"/>
        <v>100</v>
      </c>
    </row>
    <row r="54" spans="1:8" ht="34.5" customHeight="1">
      <c r="A54" s="159"/>
      <c r="B54" s="155" t="s">
        <v>806</v>
      </c>
      <c r="C54" s="215" t="s">
        <v>569</v>
      </c>
      <c r="D54" s="215" t="s">
        <v>835</v>
      </c>
      <c r="E54" s="215" t="s">
        <v>86</v>
      </c>
      <c r="F54" s="215" t="s">
        <v>869</v>
      </c>
      <c r="G54" s="215" t="s">
        <v>869</v>
      </c>
      <c r="H54" s="220">
        <f t="shared" si="0"/>
        <v>100</v>
      </c>
    </row>
    <row r="55" spans="1:8" ht="18.75" customHeight="1">
      <c r="A55" s="160"/>
      <c r="B55" s="153" t="s">
        <v>476</v>
      </c>
      <c r="C55" s="48" t="s">
        <v>792</v>
      </c>
      <c r="D55" s="48" t="s">
        <v>11</v>
      </c>
      <c r="E55" s="48" t="s">
        <v>12</v>
      </c>
      <c r="F55" s="48" t="s">
        <v>232</v>
      </c>
      <c r="G55" s="48" t="s">
        <v>870</v>
      </c>
      <c r="H55" s="220">
        <f t="shared" si="0"/>
        <v>93.39999999999999</v>
      </c>
    </row>
    <row r="56" spans="1:8" ht="0.75" customHeight="1" hidden="1">
      <c r="A56" s="159"/>
      <c r="B56" s="154" t="s">
        <v>477</v>
      </c>
      <c r="C56" s="27" t="s">
        <v>529</v>
      </c>
      <c r="D56" s="27" t="s">
        <v>478</v>
      </c>
      <c r="E56" s="27" t="s">
        <v>12</v>
      </c>
      <c r="F56" s="27"/>
      <c r="G56" s="27"/>
      <c r="H56" s="220" t="e">
        <f t="shared" si="0"/>
        <v>#DIV/0!</v>
      </c>
    </row>
    <row r="57" spans="1:8" ht="19.5" customHeight="1" hidden="1">
      <c r="A57" s="159"/>
      <c r="B57" s="154" t="s">
        <v>479</v>
      </c>
      <c r="C57" s="27" t="s">
        <v>529</v>
      </c>
      <c r="D57" s="27" t="s">
        <v>478</v>
      </c>
      <c r="E57" s="27">
        <v>382</v>
      </c>
      <c r="F57" s="27"/>
      <c r="G57" s="27"/>
      <c r="H57" s="220" t="e">
        <f t="shared" si="0"/>
        <v>#DIV/0!</v>
      </c>
    </row>
    <row r="58" spans="1:8" ht="19.5" customHeight="1">
      <c r="A58" s="159"/>
      <c r="B58" s="154" t="s">
        <v>793</v>
      </c>
      <c r="C58" s="27" t="s">
        <v>792</v>
      </c>
      <c r="D58" s="27" t="s">
        <v>794</v>
      </c>
      <c r="E58" s="27" t="s">
        <v>12</v>
      </c>
      <c r="F58" s="27" t="s">
        <v>232</v>
      </c>
      <c r="G58" s="27" t="s">
        <v>870</v>
      </c>
      <c r="H58" s="220">
        <f t="shared" si="0"/>
        <v>93.39999999999999</v>
      </c>
    </row>
    <row r="59" spans="1:8" ht="31.5" customHeight="1">
      <c r="A59" s="159"/>
      <c r="B59" s="155" t="s">
        <v>773</v>
      </c>
      <c r="C59" s="27" t="s">
        <v>792</v>
      </c>
      <c r="D59" s="27" t="s">
        <v>794</v>
      </c>
      <c r="E59" s="27" t="s">
        <v>777</v>
      </c>
      <c r="F59" s="27" t="s">
        <v>232</v>
      </c>
      <c r="G59" s="27" t="s">
        <v>870</v>
      </c>
      <c r="H59" s="220">
        <f>+G59/F59*100</f>
        <v>93.39999999999999</v>
      </c>
    </row>
    <row r="60" spans="1:8" ht="19.5" customHeight="1">
      <c r="A60" s="159"/>
      <c r="B60" s="153" t="s">
        <v>409</v>
      </c>
      <c r="C60" s="48" t="s">
        <v>845</v>
      </c>
      <c r="D60" s="48" t="s">
        <v>11</v>
      </c>
      <c r="E60" s="48" t="s">
        <v>12</v>
      </c>
      <c r="F60" s="48" t="s">
        <v>872</v>
      </c>
      <c r="G60" s="48" t="s">
        <v>872</v>
      </c>
      <c r="H60" s="220">
        <f>+G60/F60*100</f>
        <v>100</v>
      </c>
    </row>
    <row r="61" spans="1:8" ht="33.75" customHeight="1">
      <c r="A61" s="159"/>
      <c r="B61" s="154" t="s">
        <v>844</v>
      </c>
      <c r="C61" s="27" t="s">
        <v>845</v>
      </c>
      <c r="D61" s="27" t="s">
        <v>846</v>
      </c>
      <c r="E61" s="27" t="s">
        <v>12</v>
      </c>
      <c r="F61" s="27" t="s">
        <v>872</v>
      </c>
      <c r="G61" s="27" t="s">
        <v>872</v>
      </c>
      <c r="H61" s="220">
        <f>+G61/F61*100</f>
        <v>100</v>
      </c>
    </row>
    <row r="62" spans="1:8" ht="36" customHeight="1">
      <c r="A62" s="159"/>
      <c r="B62" s="155" t="s">
        <v>871</v>
      </c>
      <c r="C62" s="27" t="s">
        <v>845</v>
      </c>
      <c r="D62" s="27" t="s">
        <v>846</v>
      </c>
      <c r="E62" s="27" t="s">
        <v>777</v>
      </c>
      <c r="F62" s="27" t="s">
        <v>872</v>
      </c>
      <c r="G62" s="27" t="s">
        <v>872</v>
      </c>
      <c r="H62" s="220">
        <f t="shared" si="0"/>
        <v>100</v>
      </c>
    </row>
    <row r="63" spans="1:8" ht="24" customHeight="1">
      <c r="A63" s="213" t="s">
        <v>801</v>
      </c>
      <c r="B63" s="157" t="s">
        <v>516</v>
      </c>
      <c r="C63" s="52" t="s">
        <v>542</v>
      </c>
      <c r="D63" s="52" t="s">
        <v>21</v>
      </c>
      <c r="E63" s="52" t="s">
        <v>12</v>
      </c>
      <c r="F63" s="233">
        <f>+F64+F67</f>
        <v>9550.4</v>
      </c>
      <c r="G63" s="233">
        <f>+G64+G67</f>
        <v>9415.243</v>
      </c>
      <c r="H63" s="220">
        <f t="shared" si="0"/>
        <v>98.58480273077568</v>
      </c>
    </row>
    <row r="64" spans="1:8" ht="24" customHeight="1">
      <c r="A64" s="213"/>
      <c r="B64" s="157" t="s">
        <v>836</v>
      </c>
      <c r="C64" s="52" t="s">
        <v>837</v>
      </c>
      <c r="D64" s="52" t="s">
        <v>751</v>
      </c>
      <c r="E64" s="52" t="s">
        <v>12</v>
      </c>
      <c r="F64" s="52" t="s">
        <v>873</v>
      </c>
      <c r="G64" s="52" t="s">
        <v>874</v>
      </c>
      <c r="H64" s="220">
        <f t="shared" si="0"/>
        <v>99.2441209406495</v>
      </c>
    </row>
    <row r="65" spans="1:8" ht="42.75" customHeight="1">
      <c r="A65" s="213"/>
      <c r="B65" s="230" t="s">
        <v>839</v>
      </c>
      <c r="C65" s="36" t="s">
        <v>837</v>
      </c>
      <c r="D65" s="36" t="s">
        <v>840</v>
      </c>
      <c r="E65" s="36" t="s">
        <v>12</v>
      </c>
      <c r="F65" s="36" t="s">
        <v>873</v>
      </c>
      <c r="G65" s="36" t="s">
        <v>874</v>
      </c>
      <c r="H65" s="220">
        <f t="shared" si="0"/>
        <v>99.2441209406495</v>
      </c>
    </row>
    <row r="66" spans="1:8" ht="24" customHeight="1">
      <c r="A66" s="213"/>
      <c r="B66" s="230" t="s">
        <v>838</v>
      </c>
      <c r="C66" s="36" t="s">
        <v>837</v>
      </c>
      <c r="D66" s="36" t="s">
        <v>840</v>
      </c>
      <c r="E66" s="36" t="s">
        <v>86</v>
      </c>
      <c r="F66" s="36" t="s">
        <v>873</v>
      </c>
      <c r="G66" s="36" t="s">
        <v>874</v>
      </c>
      <c r="H66" s="220">
        <f t="shared" si="0"/>
        <v>99.2441209406495</v>
      </c>
    </row>
    <row r="67" spans="1:8" ht="15.75">
      <c r="A67" s="158"/>
      <c r="B67" s="153" t="s">
        <v>797</v>
      </c>
      <c r="C67" s="48" t="s">
        <v>770</v>
      </c>
      <c r="D67" s="48" t="s">
        <v>800</v>
      </c>
      <c r="E67" s="48" t="s">
        <v>12</v>
      </c>
      <c r="F67" s="233">
        <f>+F68+F70+F72+F76+F74</f>
        <v>8836</v>
      </c>
      <c r="G67" s="233">
        <f>+G68+G70+G72+G76</f>
        <v>8706.243</v>
      </c>
      <c r="H67" s="220">
        <f t="shared" si="0"/>
        <v>98.53149615210502</v>
      </c>
    </row>
    <row r="68" spans="1:8" ht="15.75">
      <c r="A68" s="158"/>
      <c r="B68" s="154" t="s">
        <v>798</v>
      </c>
      <c r="C68" s="27" t="s">
        <v>770</v>
      </c>
      <c r="D68" s="27" t="s">
        <v>799</v>
      </c>
      <c r="E68" s="27" t="s">
        <v>12</v>
      </c>
      <c r="F68" s="232">
        <f>700+390+103.1+133.3</f>
        <v>1326.3999999999999</v>
      </c>
      <c r="G68" s="232">
        <f>653.543+360.99+103.1+133.3</f>
        <v>1250.933</v>
      </c>
      <c r="H68" s="220">
        <f t="shared" si="0"/>
        <v>94.3103890229192</v>
      </c>
    </row>
    <row r="69" spans="1:8" ht="31.5">
      <c r="A69" s="158"/>
      <c r="B69" s="155" t="s">
        <v>773</v>
      </c>
      <c r="C69" s="27" t="s">
        <v>770</v>
      </c>
      <c r="D69" s="27" t="s">
        <v>799</v>
      </c>
      <c r="E69" s="27" t="s">
        <v>777</v>
      </c>
      <c r="F69" s="232">
        <f>700+390+103.1+133.3</f>
        <v>1326.3999999999999</v>
      </c>
      <c r="G69" s="232">
        <f>653.543+360.99+103.1+133.3</f>
        <v>1250.933</v>
      </c>
      <c r="H69" s="220">
        <f t="shared" si="0"/>
        <v>94.3103890229192</v>
      </c>
    </row>
    <row r="70" spans="1:8" ht="47.25">
      <c r="A70" s="158"/>
      <c r="B70" s="154" t="s">
        <v>802</v>
      </c>
      <c r="C70" s="27" t="s">
        <v>770</v>
      </c>
      <c r="D70" s="27" t="s">
        <v>803</v>
      </c>
      <c r="E70" s="27" t="s">
        <v>12</v>
      </c>
      <c r="F70" s="27" t="s">
        <v>878</v>
      </c>
      <c r="G70" s="27" t="s">
        <v>879</v>
      </c>
      <c r="H70" s="220">
        <f t="shared" si="0"/>
        <v>99.17473684210528</v>
      </c>
    </row>
    <row r="71" spans="1:8" ht="31.5">
      <c r="A71" s="158"/>
      <c r="B71" s="155" t="s">
        <v>773</v>
      </c>
      <c r="C71" s="27" t="s">
        <v>770</v>
      </c>
      <c r="D71" s="27" t="s">
        <v>803</v>
      </c>
      <c r="E71" s="27" t="s">
        <v>777</v>
      </c>
      <c r="F71" s="27" t="s">
        <v>878</v>
      </c>
      <c r="G71" s="27" t="s">
        <v>879</v>
      </c>
      <c r="H71" s="220">
        <f t="shared" si="0"/>
        <v>99.17473684210528</v>
      </c>
    </row>
    <row r="72" spans="1:8" ht="27.75" customHeight="1">
      <c r="A72" s="158"/>
      <c r="B72" s="154" t="s">
        <v>804</v>
      </c>
      <c r="C72" s="27" t="s">
        <v>770</v>
      </c>
      <c r="D72" s="27" t="s">
        <v>805</v>
      </c>
      <c r="E72" s="27" t="s">
        <v>12</v>
      </c>
      <c r="F72" s="27" t="s">
        <v>81</v>
      </c>
      <c r="G72" s="27" t="s">
        <v>880</v>
      </c>
      <c r="H72" s="220">
        <f t="shared" si="0"/>
        <v>96</v>
      </c>
    </row>
    <row r="73" spans="1:8" ht="31.5">
      <c r="A73" s="158"/>
      <c r="B73" s="155" t="s">
        <v>773</v>
      </c>
      <c r="C73" s="27" t="s">
        <v>770</v>
      </c>
      <c r="D73" s="27" t="s">
        <v>805</v>
      </c>
      <c r="E73" s="27" t="s">
        <v>777</v>
      </c>
      <c r="F73" s="27" t="s">
        <v>81</v>
      </c>
      <c r="G73" s="27" t="s">
        <v>880</v>
      </c>
      <c r="H73" s="220">
        <f t="shared" si="0"/>
        <v>96</v>
      </c>
    </row>
    <row r="74" spans="1:8" ht="15.75">
      <c r="A74" s="158"/>
      <c r="B74" s="155" t="s">
        <v>875</v>
      </c>
      <c r="C74" s="27" t="s">
        <v>770</v>
      </c>
      <c r="D74" s="27" t="s">
        <v>876</v>
      </c>
      <c r="E74" s="27" t="s">
        <v>12</v>
      </c>
      <c r="F74" s="27" t="s">
        <v>877</v>
      </c>
      <c r="G74" s="27"/>
      <c r="H74" s="220"/>
    </row>
    <row r="75" spans="1:8" ht="15.75">
      <c r="A75" s="158"/>
      <c r="B75" s="155" t="s">
        <v>806</v>
      </c>
      <c r="C75" s="27" t="s">
        <v>770</v>
      </c>
      <c r="D75" s="27" t="s">
        <v>876</v>
      </c>
      <c r="E75" s="27" t="s">
        <v>86</v>
      </c>
      <c r="F75" s="27" t="s">
        <v>877</v>
      </c>
      <c r="G75" s="27"/>
      <c r="H75" s="220"/>
    </row>
    <row r="76" spans="1:8" ht="31.5">
      <c r="A76" s="158"/>
      <c r="B76" s="154" t="s">
        <v>807</v>
      </c>
      <c r="C76" s="13" t="s">
        <v>770</v>
      </c>
      <c r="D76" s="13" t="s">
        <v>808</v>
      </c>
      <c r="E76" s="13" t="s">
        <v>12</v>
      </c>
      <c r="F76" s="232">
        <f>3791.7+1139.6+112.3</f>
        <v>5043.599999999999</v>
      </c>
      <c r="G76" s="232">
        <f>3776.81+1139+112.1</f>
        <v>5027.91</v>
      </c>
      <c r="H76" s="220">
        <f t="shared" si="0"/>
        <v>99.68891268141805</v>
      </c>
    </row>
    <row r="77" spans="1:8" ht="31.5">
      <c r="A77" s="158"/>
      <c r="B77" s="155" t="s">
        <v>773</v>
      </c>
      <c r="C77" s="13" t="s">
        <v>770</v>
      </c>
      <c r="D77" s="13" t="s">
        <v>808</v>
      </c>
      <c r="E77" s="13" t="s">
        <v>777</v>
      </c>
      <c r="F77" s="232">
        <f>3791.7+1139.6+112.3</f>
        <v>5043.599999999999</v>
      </c>
      <c r="G77" s="232">
        <f>3776.81+1139+112.1</f>
        <v>5027.91</v>
      </c>
      <c r="H77" s="220">
        <f t="shared" si="0"/>
        <v>99.68891268141805</v>
      </c>
    </row>
    <row r="78" spans="1:8" ht="20.25" customHeight="1">
      <c r="A78" s="158"/>
      <c r="B78" s="156" t="s">
        <v>65</v>
      </c>
      <c r="C78" s="18" t="s">
        <v>66</v>
      </c>
      <c r="D78" s="18" t="s">
        <v>11</v>
      </c>
      <c r="E78" s="18" t="s">
        <v>12</v>
      </c>
      <c r="F78" s="233">
        <f>4.29+145.7+20+30</f>
        <v>199.98999999999998</v>
      </c>
      <c r="G78" s="233">
        <v>143.9</v>
      </c>
      <c r="H78" s="220">
        <f t="shared" si="0"/>
        <v>71.95359767988401</v>
      </c>
    </row>
    <row r="79" spans="1:8" ht="20.25" customHeight="1">
      <c r="A79" s="158"/>
      <c r="B79" s="156" t="s">
        <v>267</v>
      </c>
      <c r="C79" s="18" t="s">
        <v>268</v>
      </c>
      <c r="D79" s="18" t="s">
        <v>11</v>
      </c>
      <c r="E79" s="18" t="s">
        <v>12</v>
      </c>
      <c r="F79" s="233">
        <f>4.29+145.7+20+30</f>
        <v>199.98999999999998</v>
      </c>
      <c r="G79" s="233">
        <v>143.9</v>
      </c>
      <c r="H79" s="220">
        <f t="shared" si="0"/>
        <v>71.95359767988401</v>
      </c>
    </row>
    <row r="80" spans="1:8" ht="22.5" customHeight="1">
      <c r="A80" s="158"/>
      <c r="B80" s="154" t="s">
        <v>486</v>
      </c>
      <c r="C80" s="13" t="s">
        <v>268</v>
      </c>
      <c r="D80" s="13" t="s">
        <v>487</v>
      </c>
      <c r="E80" s="13" t="s">
        <v>12</v>
      </c>
      <c r="F80" s="232">
        <f>4.29+145.7+20+30</f>
        <v>199.98999999999998</v>
      </c>
      <c r="G80" s="13" t="s">
        <v>887</v>
      </c>
      <c r="H80" s="220">
        <f t="shared" si="0"/>
        <v>71.95359767988401</v>
      </c>
    </row>
    <row r="81" spans="1:8" ht="22.5" customHeight="1">
      <c r="A81" s="158"/>
      <c r="B81" s="154" t="s">
        <v>809</v>
      </c>
      <c r="C81" s="13" t="s">
        <v>268</v>
      </c>
      <c r="D81" s="13" t="s">
        <v>810</v>
      </c>
      <c r="E81" s="13" t="s">
        <v>12</v>
      </c>
      <c r="F81" s="232">
        <f>4.29+145.7+20+30</f>
        <v>199.98999999999998</v>
      </c>
      <c r="G81" s="13" t="s">
        <v>887</v>
      </c>
      <c r="H81" s="220">
        <f t="shared" si="0"/>
        <v>71.95359767988401</v>
      </c>
    </row>
    <row r="82" spans="1:8" ht="22.5" customHeight="1">
      <c r="A82" s="158"/>
      <c r="B82" s="155" t="s">
        <v>773</v>
      </c>
      <c r="C82" s="13" t="s">
        <v>268</v>
      </c>
      <c r="D82" s="13" t="s">
        <v>810</v>
      </c>
      <c r="E82" s="13" t="s">
        <v>777</v>
      </c>
      <c r="F82" s="232">
        <f>4.29+145.7+20+30</f>
        <v>199.98999999999998</v>
      </c>
      <c r="G82" s="13" t="s">
        <v>887</v>
      </c>
      <c r="H82" s="220">
        <f t="shared" si="0"/>
        <v>71.95359767988401</v>
      </c>
    </row>
    <row r="83" spans="1:8" ht="30" customHeight="1">
      <c r="A83" s="158"/>
      <c r="B83" s="156" t="s">
        <v>28</v>
      </c>
      <c r="C83" s="18" t="s">
        <v>29</v>
      </c>
      <c r="D83" s="18" t="s">
        <v>30</v>
      </c>
      <c r="E83" s="18" t="s">
        <v>12</v>
      </c>
      <c r="F83" s="18" t="s">
        <v>847</v>
      </c>
      <c r="G83" s="18" t="s">
        <v>881</v>
      </c>
      <c r="H83" s="220">
        <f t="shared" si="0"/>
        <v>6.333333333333332</v>
      </c>
    </row>
    <row r="84" spans="1:8" ht="20.25" customHeight="1">
      <c r="A84" s="158"/>
      <c r="B84" s="156" t="s">
        <v>32</v>
      </c>
      <c r="C84" s="18" t="s">
        <v>33</v>
      </c>
      <c r="D84" s="18" t="s">
        <v>11</v>
      </c>
      <c r="E84" s="18" t="s">
        <v>12</v>
      </c>
      <c r="F84" s="18" t="s">
        <v>847</v>
      </c>
      <c r="G84" s="18" t="s">
        <v>881</v>
      </c>
      <c r="H84" s="220">
        <f t="shared" si="0"/>
        <v>6.333333333333332</v>
      </c>
    </row>
    <row r="85" spans="1:8" ht="35.25" customHeight="1">
      <c r="A85" s="158"/>
      <c r="B85" s="152" t="s">
        <v>247</v>
      </c>
      <c r="C85" s="13" t="s">
        <v>33</v>
      </c>
      <c r="D85" s="13" t="s">
        <v>35</v>
      </c>
      <c r="E85" s="13" t="s">
        <v>12</v>
      </c>
      <c r="F85" s="13" t="s">
        <v>848</v>
      </c>
      <c r="G85" s="13" t="s">
        <v>881</v>
      </c>
      <c r="H85" s="220">
        <f t="shared" si="0"/>
        <v>9.5</v>
      </c>
    </row>
    <row r="86" spans="1:8" ht="31.5" customHeight="1">
      <c r="A86" s="158"/>
      <c r="B86" s="152" t="s">
        <v>37</v>
      </c>
      <c r="C86" s="13" t="s">
        <v>33</v>
      </c>
      <c r="D86" s="13" t="s">
        <v>811</v>
      </c>
      <c r="E86" s="13" t="s">
        <v>12</v>
      </c>
      <c r="F86" s="13" t="s">
        <v>848</v>
      </c>
      <c r="G86" s="13" t="s">
        <v>881</v>
      </c>
      <c r="H86" s="220">
        <f t="shared" si="0"/>
        <v>9.5</v>
      </c>
    </row>
    <row r="87" spans="1:8" ht="27" customHeight="1">
      <c r="A87" s="158"/>
      <c r="B87" s="152" t="s">
        <v>812</v>
      </c>
      <c r="C87" s="13" t="s">
        <v>33</v>
      </c>
      <c r="D87" s="13" t="s">
        <v>811</v>
      </c>
      <c r="E87" s="13" t="s">
        <v>525</v>
      </c>
      <c r="F87" s="13" t="s">
        <v>848</v>
      </c>
      <c r="G87" s="13" t="s">
        <v>881</v>
      </c>
      <c r="H87" s="220">
        <f t="shared" si="0"/>
        <v>9.5</v>
      </c>
    </row>
    <row r="88" spans="1:8" ht="18.75" customHeight="1">
      <c r="A88" s="158"/>
      <c r="B88" s="152" t="s">
        <v>42</v>
      </c>
      <c r="C88" s="13" t="s">
        <v>33</v>
      </c>
      <c r="D88" s="13" t="s">
        <v>43</v>
      </c>
      <c r="E88" s="13" t="s">
        <v>12</v>
      </c>
      <c r="F88" s="13" t="s">
        <v>843</v>
      </c>
      <c r="G88" s="13"/>
      <c r="H88" s="220">
        <f t="shared" si="0"/>
        <v>0</v>
      </c>
    </row>
    <row r="89" spans="1:8" ht="31.5" customHeight="1">
      <c r="A89" s="158"/>
      <c r="B89" s="152" t="s">
        <v>37</v>
      </c>
      <c r="C89" s="13" t="s">
        <v>33</v>
      </c>
      <c r="D89" s="13" t="s">
        <v>813</v>
      </c>
      <c r="E89" s="13" t="s">
        <v>12</v>
      </c>
      <c r="F89" s="13" t="s">
        <v>843</v>
      </c>
      <c r="G89" s="13"/>
      <c r="H89" s="220">
        <f aca="true" t="shared" si="1" ref="H89:H112">+G89/F89*100</f>
        <v>0</v>
      </c>
    </row>
    <row r="90" spans="1:8" ht="30.75" customHeight="1">
      <c r="A90" s="158"/>
      <c r="B90" s="152" t="s">
        <v>812</v>
      </c>
      <c r="C90" s="13" t="s">
        <v>33</v>
      </c>
      <c r="D90" s="13" t="s">
        <v>813</v>
      </c>
      <c r="E90" s="13" t="s">
        <v>525</v>
      </c>
      <c r="F90" s="13" t="s">
        <v>843</v>
      </c>
      <c r="G90" s="13"/>
      <c r="H90" s="220">
        <f t="shared" si="1"/>
        <v>0</v>
      </c>
    </row>
    <row r="91" spans="1:8" ht="20.25" customHeight="1">
      <c r="A91" s="158"/>
      <c r="B91" s="153" t="s">
        <v>814</v>
      </c>
      <c r="C91" s="48" t="s">
        <v>530</v>
      </c>
      <c r="D91" s="48" t="s">
        <v>492</v>
      </c>
      <c r="E91" s="48" t="s">
        <v>12</v>
      </c>
      <c r="F91" s="233">
        <f>370+45.6+134.4</f>
        <v>550</v>
      </c>
      <c r="G91" s="233">
        <f>343.7+39.4+72.6</f>
        <v>455.69999999999993</v>
      </c>
      <c r="H91" s="220">
        <f t="shared" si="1"/>
        <v>82.85454545454544</v>
      </c>
    </row>
    <row r="92" spans="1:8" ht="0.75" customHeight="1" hidden="1">
      <c r="A92" s="158"/>
      <c r="B92" s="154" t="s">
        <v>493</v>
      </c>
      <c r="C92" s="27" t="s">
        <v>531</v>
      </c>
      <c r="D92" s="27" t="s">
        <v>11</v>
      </c>
      <c r="E92" s="27" t="s">
        <v>12</v>
      </c>
      <c r="F92" s="27"/>
      <c r="G92" s="27"/>
      <c r="H92" s="220" t="e">
        <f t="shared" si="1"/>
        <v>#DIV/0!</v>
      </c>
    </row>
    <row r="93" spans="1:8" ht="31.5" hidden="1">
      <c r="A93" s="158"/>
      <c r="B93" s="154" t="s">
        <v>494</v>
      </c>
      <c r="C93" s="27" t="s">
        <v>531</v>
      </c>
      <c r="D93" s="27" t="s">
        <v>495</v>
      </c>
      <c r="E93" s="27" t="s">
        <v>12</v>
      </c>
      <c r="F93" s="27"/>
      <c r="G93" s="27"/>
      <c r="H93" s="220" t="e">
        <f t="shared" si="1"/>
        <v>#DIV/0!</v>
      </c>
    </row>
    <row r="94" spans="1:8" ht="25.5" customHeight="1">
      <c r="A94" s="158"/>
      <c r="B94" s="153" t="s">
        <v>815</v>
      </c>
      <c r="C94" s="48" t="s">
        <v>771</v>
      </c>
      <c r="D94" s="48" t="s">
        <v>492</v>
      </c>
      <c r="E94" s="48" t="s">
        <v>12</v>
      </c>
      <c r="F94" s="48" t="s">
        <v>882</v>
      </c>
      <c r="G94" s="48" t="s">
        <v>883</v>
      </c>
      <c r="H94" s="220">
        <f t="shared" si="1"/>
        <v>82.85454545454544</v>
      </c>
    </row>
    <row r="95" spans="1:8" ht="47.25" hidden="1">
      <c r="A95" s="158"/>
      <c r="B95" s="152" t="s">
        <v>40</v>
      </c>
      <c r="C95" s="27" t="s">
        <v>531</v>
      </c>
      <c r="D95" s="27" t="s">
        <v>495</v>
      </c>
      <c r="E95" s="27">
        <v>455</v>
      </c>
      <c r="F95" s="27"/>
      <c r="G95" s="27"/>
      <c r="H95" s="220" t="e">
        <f t="shared" si="1"/>
        <v>#DIV/0!</v>
      </c>
    </row>
    <row r="96" spans="1:8" ht="31.5">
      <c r="A96" s="158"/>
      <c r="B96" s="152" t="s">
        <v>494</v>
      </c>
      <c r="C96" s="27" t="s">
        <v>771</v>
      </c>
      <c r="D96" s="27" t="s">
        <v>495</v>
      </c>
      <c r="E96" s="27" t="s">
        <v>12</v>
      </c>
      <c r="F96" s="27" t="s">
        <v>882</v>
      </c>
      <c r="G96" s="27" t="s">
        <v>883</v>
      </c>
      <c r="H96" s="220">
        <f t="shared" si="1"/>
        <v>82.85454545454544</v>
      </c>
    </row>
    <row r="97" spans="1:8" ht="31.5">
      <c r="A97" s="158"/>
      <c r="B97" s="152" t="s">
        <v>816</v>
      </c>
      <c r="C97" s="27" t="s">
        <v>771</v>
      </c>
      <c r="D97" s="27" t="s">
        <v>817</v>
      </c>
      <c r="E97" s="27" t="s">
        <v>12</v>
      </c>
      <c r="F97" s="27" t="s">
        <v>882</v>
      </c>
      <c r="G97" s="27" t="s">
        <v>883</v>
      </c>
      <c r="H97" s="220">
        <f t="shared" si="1"/>
        <v>82.85454545454544</v>
      </c>
    </row>
    <row r="98" spans="1:8" ht="31.5">
      <c r="A98" s="158"/>
      <c r="B98" s="155" t="s">
        <v>773</v>
      </c>
      <c r="C98" s="27" t="s">
        <v>771</v>
      </c>
      <c r="D98" s="27" t="s">
        <v>817</v>
      </c>
      <c r="E98" s="27" t="s">
        <v>777</v>
      </c>
      <c r="F98" s="27" t="s">
        <v>882</v>
      </c>
      <c r="G98" s="27" t="s">
        <v>883</v>
      </c>
      <c r="H98" s="220">
        <f t="shared" si="1"/>
        <v>82.85454545454544</v>
      </c>
    </row>
    <row r="99" spans="1:8" ht="15.75">
      <c r="A99" s="158"/>
      <c r="B99" s="212" t="s">
        <v>821</v>
      </c>
      <c r="C99" s="48" t="s">
        <v>687</v>
      </c>
      <c r="D99" s="48" t="s">
        <v>11</v>
      </c>
      <c r="E99" s="48" t="s">
        <v>12</v>
      </c>
      <c r="F99" s="48" t="s">
        <v>884</v>
      </c>
      <c r="G99" s="48" t="s">
        <v>884</v>
      </c>
      <c r="H99" s="220">
        <f t="shared" si="1"/>
        <v>100</v>
      </c>
    </row>
    <row r="100" spans="1:8" ht="31.5">
      <c r="A100" s="158"/>
      <c r="B100" s="212" t="s">
        <v>829</v>
      </c>
      <c r="C100" s="48" t="s">
        <v>820</v>
      </c>
      <c r="D100" s="48" t="s">
        <v>11</v>
      </c>
      <c r="E100" s="48" t="s">
        <v>12</v>
      </c>
      <c r="F100" s="48" t="s">
        <v>884</v>
      </c>
      <c r="G100" s="48" t="s">
        <v>884</v>
      </c>
      <c r="H100" s="220">
        <f t="shared" si="1"/>
        <v>100</v>
      </c>
    </row>
    <row r="101" spans="1:8" ht="15.75">
      <c r="A101" s="158"/>
      <c r="B101" s="155" t="s">
        <v>756</v>
      </c>
      <c r="C101" s="27" t="s">
        <v>820</v>
      </c>
      <c r="D101" s="27" t="s">
        <v>822</v>
      </c>
      <c r="E101" s="27" t="s">
        <v>12</v>
      </c>
      <c r="F101" s="27" t="s">
        <v>884</v>
      </c>
      <c r="G101" s="27" t="s">
        <v>884</v>
      </c>
      <c r="H101" s="220">
        <f t="shared" si="1"/>
        <v>100</v>
      </c>
    </row>
    <row r="102" spans="1:8" ht="106.5" customHeight="1">
      <c r="A102" s="158"/>
      <c r="B102" s="155" t="s">
        <v>818</v>
      </c>
      <c r="C102" s="27" t="s">
        <v>820</v>
      </c>
      <c r="D102" s="27" t="s">
        <v>823</v>
      </c>
      <c r="E102" s="27" t="s">
        <v>12</v>
      </c>
      <c r="F102" s="27" t="s">
        <v>884</v>
      </c>
      <c r="G102" s="27" t="s">
        <v>884</v>
      </c>
      <c r="H102" s="220">
        <f t="shared" si="1"/>
        <v>100</v>
      </c>
    </row>
    <row r="103" spans="1:8" ht="15.75">
      <c r="A103" s="158"/>
      <c r="B103" s="154" t="s">
        <v>819</v>
      </c>
      <c r="C103" s="27" t="s">
        <v>820</v>
      </c>
      <c r="D103" s="27" t="s">
        <v>823</v>
      </c>
      <c r="E103" s="27" t="s">
        <v>187</v>
      </c>
      <c r="F103" s="27" t="s">
        <v>884</v>
      </c>
      <c r="G103" s="27" t="s">
        <v>884</v>
      </c>
      <c r="H103" s="220">
        <f t="shared" si="1"/>
        <v>100</v>
      </c>
    </row>
    <row r="104" spans="1:8" ht="15.75" customHeight="1">
      <c r="A104" s="167" t="s">
        <v>761</v>
      </c>
      <c r="B104" s="203" t="s">
        <v>762</v>
      </c>
      <c r="C104" s="204"/>
      <c r="D104" s="204"/>
      <c r="E104" s="204"/>
      <c r="F104" s="237">
        <f>+F105</f>
        <v>2441.3</v>
      </c>
      <c r="G104" s="237">
        <f>+G105</f>
        <v>2386.4</v>
      </c>
      <c r="H104" s="231">
        <f t="shared" si="1"/>
        <v>97.7511981321427</v>
      </c>
    </row>
    <row r="105" spans="1:8" ht="34.5" customHeight="1">
      <c r="A105" s="161"/>
      <c r="B105" s="156" t="s">
        <v>28</v>
      </c>
      <c r="C105" s="18" t="s">
        <v>29</v>
      </c>
      <c r="D105" s="18" t="s">
        <v>30</v>
      </c>
      <c r="E105" s="18" t="s">
        <v>12</v>
      </c>
      <c r="F105" s="236">
        <f>+F106</f>
        <v>2441.3</v>
      </c>
      <c r="G105" s="236">
        <f>+G106</f>
        <v>2386.4</v>
      </c>
      <c r="H105" s="220">
        <f t="shared" si="1"/>
        <v>97.7511981321427</v>
      </c>
    </row>
    <row r="106" spans="1:8" ht="24" customHeight="1">
      <c r="A106" s="161"/>
      <c r="B106" s="156" t="s">
        <v>32</v>
      </c>
      <c r="C106" s="18" t="s">
        <v>33</v>
      </c>
      <c r="D106" s="18" t="s">
        <v>11</v>
      </c>
      <c r="E106" s="18" t="s">
        <v>12</v>
      </c>
      <c r="F106" s="236">
        <f>+F107+F110</f>
        <v>2441.3</v>
      </c>
      <c r="G106" s="236">
        <f>+G107+G110</f>
        <v>2386.4</v>
      </c>
      <c r="H106" s="220">
        <f t="shared" si="1"/>
        <v>97.7511981321427</v>
      </c>
    </row>
    <row r="107" spans="1:8" ht="32.25" customHeight="1">
      <c r="A107" s="161"/>
      <c r="B107" s="152" t="s">
        <v>247</v>
      </c>
      <c r="C107" s="13" t="s">
        <v>33</v>
      </c>
      <c r="D107" s="13" t="s">
        <v>35</v>
      </c>
      <c r="E107" s="13" t="s">
        <v>12</v>
      </c>
      <c r="F107" s="235">
        <f>785+205+6+294.75+252.8+2+102.95+168</f>
        <v>1816.5</v>
      </c>
      <c r="G107" s="235">
        <f>784.4+204.3+4.5+294.7+234.8+102.9+157.1</f>
        <v>1782.7</v>
      </c>
      <c r="H107" s="220">
        <f t="shared" si="1"/>
        <v>98.13927883292045</v>
      </c>
    </row>
    <row r="108" spans="1:8" ht="30" customHeight="1">
      <c r="A108" s="161"/>
      <c r="B108" s="152" t="s">
        <v>37</v>
      </c>
      <c r="C108" s="13" t="s">
        <v>33</v>
      </c>
      <c r="D108" s="13" t="s">
        <v>811</v>
      </c>
      <c r="E108" s="13" t="s">
        <v>12</v>
      </c>
      <c r="F108" s="235">
        <f>785+205+6+294.75+252.8+2+102.95+168</f>
        <v>1816.5</v>
      </c>
      <c r="G108" s="235">
        <f>784.4+204.3+4.5+294.7+234.8+102.9+157.1</f>
        <v>1782.7</v>
      </c>
      <c r="H108" s="220">
        <f t="shared" si="1"/>
        <v>98.13927883292045</v>
      </c>
    </row>
    <row r="109" spans="1:8" ht="24.75" customHeight="1">
      <c r="A109" s="161"/>
      <c r="B109" s="152" t="s">
        <v>812</v>
      </c>
      <c r="C109" s="13" t="s">
        <v>33</v>
      </c>
      <c r="D109" s="13" t="s">
        <v>811</v>
      </c>
      <c r="E109" s="13" t="s">
        <v>525</v>
      </c>
      <c r="F109" s="235">
        <f>785+205+6+294.75+252.8+2+102.95+168</f>
        <v>1816.5</v>
      </c>
      <c r="G109" s="235">
        <f>784.4+204.3+4.5+294.7+234.8+102.9+157.1</f>
        <v>1782.7</v>
      </c>
      <c r="H109" s="220">
        <f t="shared" si="1"/>
        <v>98.13927883292045</v>
      </c>
    </row>
    <row r="110" spans="1:8" ht="20.25" customHeight="1">
      <c r="A110" s="158"/>
      <c r="B110" s="152" t="s">
        <v>42</v>
      </c>
      <c r="C110" s="13" t="s">
        <v>33</v>
      </c>
      <c r="D110" s="13" t="s">
        <v>43</v>
      </c>
      <c r="E110" s="13" t="s">
        <v>12</v>
      </c>
      <c r="F110" s="235">
        <f>376.5+101+6+32+35.3+43+31</f>
        <v>624.8</v>
      </c>
      <c r="G110" s="235">
        <f>376.1+100.7+4.3+32+33.2+41.5+15.9</f>
        <v>603.7</v>
      </c>
      <c r="H110" s="220">
        <f t="shared" si="1"/>
        <v>96.62291933418695</v>
      </c>
    </row>
    <row r="111" spans="1:8" ht="30" customHeight="1">
      <c r="A111" s="158"/>
      <c r="B111" s="152" t="s">
        <v>37</v>
      </c>
      <c r="C111" s="13" t="s">
        <v>33</v>
      </c>
      <c r="D111" s="13" t="s">
        <v>813</v>
      </c>
      <c r="E111" s="13" t="s">
        <v>12</v>
      </c>
      <c r="F111" s="13" t="s">
        <v>885</v>
      </c>
      <c r="G111" s="13" t="s">
        <v>886</v>
      </c>
      <c r="H111" s="220">
        <f t="shared" si="1"/>
        <v>96.62291933418695</v>
      </c>
    </row>
    <row r="112" spans="1:8" ht="26.25" customHeight="1">
      <c r="A112" s="158"/>
      <c r="B112" s="152" t="s">
        <v>812</v>
      </c>
      <c r="C112" s="13" t="s">
        <v>33</v>
      </c>
      <c r="D112" s="13" t="s">
        <v>43</v>
      </c>
      <c r="E112" s="13" t="s">
        <v>525</v>
      </c>
      <c r="F112" s="13" t="s">
        <v>885</v>
      </c>
      <c r="G112" s="13" t="s">
        <v>886</v>
      </c>
      <c r="H112" s="220">
        <f t="shared" si="1"/>
        <v>96.62291933418695</v>
      </c>
    </row>
    <row r="113" spans="1:8" ht="47.25" hidden="1">
      <c r="A113" s="158"/>
      <c r="B113" s="152" t="s">
        <v>40</v>
      </c>
      <c r="C113" s="13" t="s">
        <v>33</v>
      </c>
      <c r="D113" s="13" t="s">
        <v>43</v>
      </c>
      <c r="E113" s="13" t="s">
        <v>38</v>
      </c>
      <c r="F113" s="13"/>
      <c r="G113" s="13"/>
      <c r="H113" s="107"/>
    </row>
    <row r="114" spans="1:8" ht="0.75" customHeight="1" hidden="1">
      <c r="A114" s="158"/>
      <c r="B114" s="152" t="s">
        <v>680</v>
      </c>
      <c r="C114" s="13" t="s">
        <v>33</v>
      </c>
      <c r="D114" s="13" t="s">
        <v>679</v>
      </c>
      <c r="E114" s="13" t="s">
        <v>12</v>
      </c>
      <c r="F114" s="13"/>
      <c r="G114" s="13"/>
      <c r="H114" s="107">
        <f>H115</f>
        <v>446</v>
      </c>
    </row>
    <row r="115" spans="1:8" ht="30" customHeight="1" hidden="1">
      <c r="A115" s="158"/>
      <c r="B115" s="152" t="s">
        <v>682</v>
      </c>
      <c r="C115" s="13" t="s">
        <v>33</v>
      </c>
      <c r="D115" s="13" t="s">
        <v>679</v>
      </c>
      <c r="E115" s="13" t="s">
        <v>38</v>
      </c>
      <c r="F115" s="13"/>
      <c r="G115" s="13"/>
      <c r="H115" s="107">
        <v>446</v>
      </c>
    </row>
    <row r="116" spans="1:8" ht="15.75" hidden="1">
      <c r="A116" s="158"/>
      <c r="B116" s="154" t="s">
        <v>425</v>
      </c>
      <c r="C116" s="27" t="s">
        <v>459</v>
      </c>
      <c r="D116" s="27" t="s">
        <v>11</v>
      </c>
      <c r="E116" s="27" t="s">
        <v>12</v>
      </c>
      <c r="F116" s="27"/>
      <c r="G116" s="27"/>
      <c r="H116" s="107" t="e">
        <f>H117</f>
        <v>#REF!</v>
      </c>
    </row>
    <row r="117" spans="1:8" ht="15.75" hidden="1">
      <c r="A117" s="158"/>
      <c r="B117" s="154" t="s">
        <v>426</v>
      </c>
      <c r="C117" s="27" t="s">
        <v>459</v>
      </c>
      <c r="D117" s="27" t="s">
        <v>427</v>
      </c>
      <c r="E117" s="27" t="s">
        <v>12</v>
      </c>
      <c r="F117" s="27"/>
      <c r="G117" s="27"/>
      <c r="H117" s="107" t="e">
        <f>#REF!</f>
        <v>#REF!</v>
      </c>
    </row>
    <row r="118" spans="1:8" ht="15.75" hidden="1">
      <c r="A118" s="158"/>
      <c r="B118" s="154" t="s">
        <v>430</v>
      </c>
      <c r="C118" s="27" t="s">
        <v>460</v>
      </c>
      <c r="D118" s="27" t="s">
        <v>11</v>
      </c>
      <c r="E118" s="27" t="s">
        <v>12</v>
      </c>
      <c r="F118" s="27"/>
      <c r="G118" s="27"/>
      <c r="H118" s="107" t="e">
        <f>#REF!</f>
        <v>#REF!</v>
      </c>
    </row>
    <row r="119" ht="15.75">
      <c r="A119" s="10"/>
    </row>
    <row r="120" ht="15.75">
      <c r="A120" s="8"/>
    </row>
    <row r="125" spans="2:7" ht="15.75">
      <c r="B125" s="8"/>
      <c r="C125" s="8"/>
      <c r="D125" s="8"/>
      <c r="E125" s="8"/>
      <c r="F125" s="8"/>
      <c r="G125" s="8"/>
    </row>
    <row r="132" spans="1:7" ht="15.75">
      <c r="A132" s="8"/>
      <c r="B132" s="10"/>
      <c r="C132" s="10"/>
      <c r="D132" s="10"/>
      <c r="E132" s="10"/>
      <c r="F132" s="10"/>
      <c r="G132" s="10"/>
    </row>
    <row r="133" spans="2:7" ht="15.75">
      <c r="B133" s="8"/>
      <c r="C133" s="8"/>
      <c r="D133" s="8"/>
      <c r="E133" s="8"/>
      <c r="F133" s="8"/>
      <c r="G133" s="8"/>
    </row>
    <row r="139" ht="15.75">
      <c r="A139" s="10"/>
    </row>
    <row r="140" ht="15.75">
      <c r="A140" s="8"/>
    </row>
    <row r="142" spans="2:7" ht="15.75">
      <c r="B142" s="8"/>
      <c r="C142" s="8"/>
      <c r="D142" s="8"/>
      <c r="E142" s="8"/>
      <c r="F142" s="8"/>
      <c r="G142" s="8"/>
    </row>
    <row r="149" spans="1:7" ht="15.75">
      <c r="A149" s="8"/>
      <c r="B149" s="10"/>
      <c r="C149" s="10"/>
      <c r="D149" s="10"/>
      <c r="E149" s="10"/>
      <c r="F149" s="10"/>
      <c r="G149" s="10"/>
    </row>
    <row r="150" spans="2:7" ht="15.75">
      <c r="B150" s="8"/>
      <c r="C150" s="8"/>
      <c r="D150" s="8"/>
      <c r="E150" s="8"/>
      <c r="F150" s="8"/>
      <c r="G150" s="8"/>
    </row>
    <row r="156" ht="15.75">
      <c r="A156" s="10"/>
    </row>
    <row r="157" ht="15.75">
      <c r="A157" s="8"/>
    </row>
    <row r="159" spans="2:7" ht="15.75">
      <c r="B159" s="8"/>
      <c r="C159" s="8"/>
      <c r="D159" s="8"/>
      <c r="E159" s="8"/>
      <c r="F159" s="8"/>
      <c r="G159" s="8"/>
    </row>
    <row r="166" spans="1:7" ht="15.75">
      <c r="A166" s="8"/>
      <c r="B166" s="8"/>
      <c r="C166" s="8"/>
      <c r="D166" s="8"/>
      <c r="E166" s="8"/>
      <c r="F166" s="8"/>
      <c r="G166" s="8"/>
    </row>
    <row r="171" spans="2:7" ht="15.75">
      <c r="B171" s="10"/>
      <c r="C171" s="10"/>
      <c r="D171" s="10"/>
      <c r="E171" s="10"/>
      <c r="F171" s="10"/>
      <c r="G171" s="10"/>
    </row>
    <row r="172" spans="2:7" ht="15.75">
      <c r="B172" s="8"/>
      <c r="C172" s="8"/>
      <c r="D172" s="8"/>
      <c r="E172" s="8"/>
      <c r="F172" s="8"/>
      <c r="G172" s="8"/>
    </row>
    <row r="173" ht="15.75">
      <c r="A173" s="8"/>
    </row>
    <row r="176" spans="2:7" ht="15.75">
      <c r="B176" s="8"/>
      <c r="C176" s="8"/>
      <c r="D176" s="8"/>
      <c r="E176" s="8"/>
      <c r="F176" s="8"/>
      <c r="G176" s="8"/>
    </row>
    <row r="178" ht="15.75">
      <c r="A178" s="10"/>
    </row>
    <row r="179" ht="15.75">
      <c r="A179" s="8"/>
    </row>
    <row r="181" spans="2:7" ht="15.75">
      <c r="B181" s="8"/>
      <c r="C181" s="8"/>
      <c r="D181" s="8"/>
      <c r="E181" s="8"/>
      <c r="F181" s="8"/>
      <c r="G181" s="8"/>
    </row>
    <row r="183" ht="15.75">
      <c r="A183" s="8"/>
    </row>
    <row r="188" spans="1:7" ht="15.75">
      <c r="A188" s="8"/>
      <c r="B188" s="8"/>
      <c r="C188" s="8"/>
      <c r="D188" s="8"/>
      <c r="E188" s="8"/>
      <c r="F188" s="8"/>
      <c r="G188" s="8"/>
    </row>
    <row r="195" ht="15.75">
      <c r="A195" s="8"/>
    </row>
    <row r="199" spans="2:7" ht="15.75">
      <c r="B199" s="10"/>
      <c r="C199" s="10"/>
      <c r="D199" s="10"/>
      <c r="E199" s="10"/>
      <c r="F199" s="10"/>
      <c r="G199" s="10"/>
    </row>
    <row r="200" spans="2:7" ht="15.75">
      <c r="B200" s="8"/>
      <c r="C200" s="8"/>
      <c r="D200" s="8"/>
      <c r="E200" s="8"/>
      <c r="F200" s="8"/>
      <c r="G200" s="8"/>
    </row>
    <row r="206" ht="15.75">
      <c r="A206" s="10"/>
    </row>
    <row r="207" spans="1:7" ht="15.75">
      <c r="A207" s="8"/>
      <c r="B207" s="8"/>
      <c r="C207" s="8"/>
      <c r="D207" s="8"/>
      <c r="E207" s="8"/>
      <c r="F207" s="8"/>
      <c r="G207" s="8"/>
    </row>
    <row r="214" spans="1:7" ht="15.75">
      <c r="A214" s="8"/>
      <c r="B214" s="10"/>
      <c r="C214" s="10"/>
      <c r="D214" s="10"/>
      <c r="E214" s="10"/>
      <c r="F214" s="10"/>
      <c r="G214" s="10"/>
    </row>
    <row r="215" spans="2:7" ht="15.75">
      <c r="B215" s="8"/>
      <c r="C215" s="8"/>
      <c r="D215" s="8"/>
      <c r="E215" s="8"/>
      <c r="F215" s="8"/>
      <c r="G215" s="8"/>
    </row>
    <row r="221" ht="15.75">
      <c r="A221" s="10"/>
    </row>
    <row r="222" ht="15.75">
      <c r="A222" s="8"/>
    </row>
    <row r="227" spans="2:7" ht="15.75">
      <c r="B227" s="8"/>
      <c r="C227" s="8"/>
      <c r="D227" s="8"/>
      <c r="E227" s="8"/>
      <c r="F227" s="8"/>
      <c r="G227" s="8"/>
    </row>
    <row r="234" spans="1:7" ht="15.75">
      <c r="A234" s="8"/>
      <c r="B234" s="10"/>
      <c r="C234" s="10"/>
      <c r="D234" s="10"/>
      <c r="E234" s="10"/>
      <c r="F234" s="10"/>
      <c r="G234" s="10"/>
    </row>
    <row r="235" spans="2:7" ht="15.75">
      <c r="B235" s="8"/>
      <c r="C235" s="8"/>
      <c r="D235" s="8"/>
      <c r="E235" s="8"/>
      <c r="F235" s="8"/>
      <c r="G235" s="8"/>
    </row>
    <row r="241" ht="15.75">
      <c r="A241" s="10"/>
    </row>
    <row r="242" spans="1:7" ht="15.75">
      <c r="A242" s="8"/>
      <c r="B242" s="8"/>
      <c r="C242" s="8"/>
      <c r="D242" s="8"/>
      <c r="E242" s="8"/>
      <c r="F242" s="8"/>
      <c r="G242" s="8"/>
    </row>
    <row r="248" spans="2:7" ht="15.75">
      <c r="B248" s="10"/>
      <c r="C248" s="10"/>
      <c r="D248" s="10"/>
      <c r="E248" s="10"/>
      <c r="F248" s="10"/>
      <c r="G248" s="10"/>
    </row>
    <row r="249" spans="1:7" ht="15.75">
      <c r="A249" s="8"/>
      <c r="B249" s="8"/>
      <c r="C249" s="8"/>
      <c r="D249" s="8"/>
      <c r="E249" s="8"/>
      <c r="F249" s="8"/>
      <c r="G249" s="8"/>
    </row>
    <row r="255" ht="15.75">
      <c r="A255" s="10"/>
    </row>
    <row r="256" ht="15.75">
      <c r="A256" s="8"/>
    </row>
    <row r="257" spans="2:7" ht="15.75">
      <c r="B257" s="8"/>
      <c r="C257" s="8"/>
      <c r="D257" s="8"/>
      <c r="E257" s="8"/>
      <c r="F257" s="8"/>
      <c r="G257" s="8"/>
    </row>
    <row r="264" ht="15.75">
      <c r="A264" s="8"/>
    </row>
    <row r="266" spans="2:7" ht="15.75">
      <c r="B266" s="10"/>
      <c r="C266" s="10"/>
      <c r="D266" s="10"/>
      <c r="E266" s="10"/>
      <c r="F266" s="10"/>
      <c r="G266" s="10"/>
    </row>
    <row r="267" spans="2:7" ht="15.75">
      <c r="B267" s="8"/>
      <c r="C267" s="8"/>
      <c r="D267" s="8"/>
      <c r="E267" s="8"/>
      <c r="F267" s="8"/>
      <c r="G267" s="8"/>
    </row>
    <row r="273" ht="15.75">
      <c r="A273" s="10"/>
    </row>
    <row r="274" ht="15.75">
      <c r="A274" s="8"/>
    </row>
    <row r="276" spans="2:7" ht="15.75">
      <c r="B276" s="8"/>
      <c r="C276" s="8"/>
      <c r="D276" s="8"/>
      <c r="E276" s="8"/>
      <c r="F276" s="8"/>
      <c r="G276" s="8"/>
    </row>
    <row r="283" ht="15.75">
      <c r="A283" s="8"/>
    </row>
    <row r="285" spans="2:7" ht="15.75">
      <c r="B285" s="8"/>
      <c r="C285" s="8"/>
      <c r="D285" s="8"/>
      <c r="E285" s="8"/>
      <c r="F285" s="8"/>
      <c r="G285" s="8"/>
    </row>
    <row r="292" ht="15.75">
      <c r="A292" s="8"/>
    </row>
    <row r="296" spans="2:7" ht="15.75">
      <c r="B296" s="10"/>
      <c r="C296" s="10"/>
      <c r="D296" s="10"/>
      <c r="E296" s="10"/>
      <c r="F296" s="10"/>
      <c r="G296" s="10"/>
    </row>
    <row r="297" spans="2:7" ht="15.75">
      <c r="B297" s="8"/>
      <c r="C297" s="8"/>
      <c r="D297" s="8"/>
      <c r="E297" s="8"/>
      <c r="F297" s="8"/>
      <c r="G297" s="8"/>
    </row>
    <row r="303" ht="15.75">
      <c r="A303" s="10"/>
    </row>
    <row r="304" ht="15.75">
      <c r="A304" s="8"/>
    </row>
    <row r="310" spans="2:7" ht="15.75">
      <c r="B310" s="8"/>
      <c r="C310" s="8"/>
      <c r="D310" s="8"/>
      <c r="E310" s="8"/>
      <c r="F310" s="8"/>
      <c r="G310" s="8"/>
    </row>
    <row r="317" ht="15.75">
      <c r="A317" s="8"/>
    </row>
    <row r="323" spans="2:7" ht="15.75">
      <c r="B323" s="10"/>
      <c r="C323" s="10"/>
      <c r="D323" s="10"/>
      <c r="E323" s="10"/>
      <c r="F323" s="10"/>
      <c r="G323" s="10"/>
    </row>
    <row r="324" spans="2:7" ht="15.75">
      <c r="B324" s="8"/>
      <c r="C324" s="8"/>
      <c r="D324" s="8"/>
      <c r="E324" s="8"/>
      <c r="F324" s="8"/>
      <c r="G324" s="8"/>
    </row>
    <row r="330" ht="15.75">
      <c r="A330" s="10"/>
    </row>
    <row r="331" ht="15.75">
      <c r="A331" s="8"/>
    </row>
    <row r="332" spans="2:7" ht="15.75">
      <c r="B332" s="8"/>
      <c r="C332" s="8"/>
      <c r="D332" s="8"/>
      <c r="E332" s="8"/>
      <c r="F332" s="8"/>
      <c r="G332" s="8"/>
    </row>
    <row r="339" ht="15.75">
      <c r="A339" s="8"/>
    </row>
    <row r="344" spans="2:7" ht="15.75">
      <c r="B344" s="10"/>
      <c r="C344" s="10"/>
      <c r="D344" s="10"/>
      <c r="E344" s="10"/>
      <c r="F344" s="10"/>
      <c r="G344" s="10"/>
    </row>
    <row r="345" spans="2:7" ht="15.75">
      <c r="B345" s="8"/>
      <c r="C345" s="8"/>
      <c r="D345" s="8"/>
      <c r="E345" s="8"/>
      <c r="F345" s="8"/>
      <c r="G345" s="8"/>
    </row>
    <row r="351" ht="15.75">
      <c r="A351" s="10"/>
    </row>
    <row r="352" ht="15.75">
      <c r="A352" s="8"/>
    </row>
    <row r="357" spans="2:7" ht="15.75">
      <c r="B357" s="8"/>
      <c r="C357" s="8"/>
      <c r="D357" s="8"/>
      <c r="E357" s="8"/>
      <c r="F357" s="8"/>
      <c r="G357" s="8"/>
    </row>
    <row r="364" ht="15.75">
      <c r="A364" s="8"/>
    </row>
    <row r="365" spans="2:7" ht="15.75">
      <c r="B365" s="10"/>
      <c r="C365" s="10"/>
      <c r="D365" s="10"/>
      <c r="E365" s="10"/>
      <c r="F365" s="10"/>
      <c r="G365" s="10"/>
    </row>
    <row r="366" spans="2:7" ht="15.75">
      <c r="B366" s="8"/>
      <c r="C366" s="8"/>
      <c r="D366" s="8"/>
      <c r="E366" s="8"/>
      <c r="F366" s="8"/>
      <c r="G366" s="8"/>
    </row>
    <row r="372" ht="15.75">
      <c r="A372" s="10"/>
    </row>
    <row r="373" ht="15.75">
      <c r="A373" s="8"/>
    </row>
    <row r="374" spans="2:7" ht="15.75">
      <c r="B374" s="8"/>
      <c r="C374" s="8"/>
      <c r="D374" s="8"/>
      <c r="E374" s="8"/>
      <c r="F374" s="8"/>
      <c r="G374" s="8"/>
    </row>
    <row r="381" spans="1:7" ht="15.75">
      <c r="A381" s="8"/>
      <c r="B381" s="10"/>
      <c r="C381" s="10"/>
      <c r="D381" s="10"/>
      <c r="E381" s="10"/>
      <c r="F381" s="10"/>
      <c r="G381" s="10"/>
    </row>
    <row r="382" spans="2:7" ht="15.75">
      <c r="B382" s="8"/>
      <c r="C382" s="8"/>
      <c r="D382" s="8"/>
      <c r="E382" s="8"/>
      <c r="F382" s="8"/>
      <c r="G382" s="8"/>
    </row>
    <row r="388" ht="15.75">
      <c r="A388" s="10"/>
    </row>
    <row r="389" spans="1:7" ht="15.75">
      <c r="A389" s="8"/>
      <c r="B389" s="8"/>
      <c r="C389" s="8"/>
      <c r="D389" s="8"/>
      <c r="E389" s="8"/>
      <c r="F389" s="8"/>
      <c r="G389" s="8"/>
    </row>
    <row r="396" spans="1:7" ht="15.75">
      <c r="A396" s="8"/>
      <c r="B396" s="8"/>
      <c r="C396" s="8"/>
      <c r="D396" s="8"/>
      <c r="E396" s="8"/>
      <c r="F396" s="8"/>
      <c r="G396" s="8"/>
    </row>
    <row r="403" ht="15.75">
      <c r="A403" s="8"/>
    </row>
    <row r="407" spans="2:7" ht="15.75">
      <c r="B407" s="10"/>
      <c r="C407" s="10"/>
      <c r="D407" s="10"/>
      <c r="E407" s="10"/>
      <c r="F407" s="10"/>
      <c r="G407" s="10"/>
    </row>
    <row r="408" spans="2:7" ht="15.75">
      <c r="B408" s="8"/>
      <c r="C408" s="8"/>
      <c r="D408" s="8"/>
      <c r="E408" s="8"/>
      <c r="F408" s="8"/>
      <c r="G408" s="8"/>
    </row>
    <row r="414" ht="15.75">
      <c r="A414" s="10"/>
    </row>
    <row r="415" ht="15.75">
      <c r="A415" s="8"/>
    </row>
    <row r="420" spans="2:7" ht="15.75">
      <c r="B420" s="8"/>
      <c r="C420" s="8"/>
      <c r="D420" s="8"/>
      <c r="E420" s="8"/>
      <c r="F420" s="8"/>
      <c r="G420" s="8"/>
    </row>
    <row r="427" ht="15.75">
      <c r="A427" s="8"/>
    </row>
    <row r="431" spans="2:7" ht="15.75">
      <c r="B431" s="10"/>
      <c r="C431" s="10"/>
      <c r="D431" s="10"/>
      <c r="E431" s="10"/>
      <c r="F431" s="10"/>
      <c r="G431" s="10"/>
    </row>
    <row r="432" spans="2:7" ht="15.75">
      <c r="B432" s="8"/>
      <c r="C432" s="8"/>
      <c r="D432" s="8"/>
      <c r="E432" s="8"/>
      <c r="F432" s="8"/>
      <c r="G432" s="8"/>
    </row>
    <row r="438" ht="15.75">
      <c r="A438" s="10"/>
    </row>
    <row r="439" ht="15.75">
      <c r="A439" s="8"/>
    </row>
    <row r="441" spans="2:7" ht="15.75">
      <c r="B441" s="8"/>
      <c r="C441" s="8"/>
      <c r="D441" s="8"/>
      <c r="E441" s="8"/>
      <c r="F441" s="8"/>
      <c r="G441" s="8"/>
    </row>
    <row r="448" ht="15.75">
      <c r="A448" s="8"/>
    </row>
    <row r="451" spans="2:7" ht="15.75">
      <c r="B451" s="8"/>
      <c r="C451" s="8"/>
      <c r="D451" s="8"/>
      <c r="E451" s="8"/>
      <c r="F451" s="8"/>
      <c r="G451" s="8"/>
    </row>
    <row r="458" ht="15.75">
      <c r="A458" s="8"/>
    </row>
    <row r="459" spans="2:7" ht="15.75">
      <c r="B459" s="10"/>
      <c r="C459" s="10"/>
      <c r="D459" s="10"/>
      <c r="E459" s="10"/>
      <c r="F459" s="10"/>
      <c r="G459" s="10"/>
    </row>
    <row r="460" spans="2:7" ht="15.75">
      <c r="B460" s="8"/>
      <c r="C460" s="8"/>
      <c r="D460" s="8"/>
      <c r="E460" s="8"/>
      <c r="F460" s="8"/>
      <c r="G460" s="8"/>
    </row>
    <row r="466" ht="15.75">
      <c r="A466" s="10"/>
    </row>
    <row r="467" ht="15.75">
      <c r="A467" s="8"/>
    </row>
    <row r="473" spans="2:7" ht="15.75">
      <c r="B473" s="8"/>
      <c r="C473" s="8"/>
      <c r="D473" s="8"/>
      <c r="E473" s="8"/>
      <c r="F473" s="8"/>
      <c r="G473" s="8"/>
    </row>
    <row r="480" spans="1:7" ht="15.75">
      <c r="A480" s="8"/>
      <c r="B480" s="10"/>
      <c r="C480" s="10"/>
      <c r="D480" s="10"/>
      <c r="E480" s="10"/>
      <c r="F480" s="10"/>
      <c r="G480" s="10"/>
    </row>
    <row r="481" spans="2:7" ht="15.75">
      <c r="B481" s="8"/>
      <c r="C481" s="8"/>
      <c r="D481" s="8"/>
      <c r="E481" s="8"/>
      <c r="F481" s="8"/>
      <c r="G481" s="8"/>
    </row>
    <row r="487" ht="15.75">
      <c r="A487" s="10"/>
    </row>
    <row r="488" ht="15.75">
      <c r="A488" s="8"/>
    </row>
    <row r="489" spans="2:7" ht="15.75">
      <c r="B489" s="8"/>
      <c r="C489" s="8"/>
      <c r="D489" s="8"/>
      <c r="E489" s="8"/>
      <c r="F489" s="8"/>
      <c r="G489" s="8"/>
    </row>
    <row r="496" ht="15.75">
      <c r="A496" s="8"/>
    </row>
    <row r="499" spans="2:7" ht="15.75">
      <c r="B499" s="8"/>
      <c r="C499" s="8"/>
      <c r="D499" s="8"/>
      <c r="E499" s="8"/>
      <c r="F499" s="8"/>
      <c r="G499" s="8"/>
    </row>
    <row r="506" ht="15.75">
      <c r="A506" s="8"/>
    </row>
    <row r="510" spans="2:7" ht="15.75">
      <c r="B510" s="10"/>
      <c r="C510" s="10"/>
      <c r="D510" s="10"/>
      <c r="E510" s="10"/>
      <c r="F510" s="10"/>
      <c r="G510" s="10"/>
    </row>
    <row r="511" spans="2:7" ht="15.75">
      <c r="B511" s="8"/>
      <c r="C511" s="8"/>
      <c r="D511" s="8"/>
      <c r="E511" s="8"/>
      <c r="F511" s="8"/>
      <c r="G511" s="8"/>
    </row>
    <row r="517" ht="15.75">
      <c r="A517" s="10"/>
    </row>
    <row r="518" ht="15.75">
      <c r="A518" s="8"/>
    </row>
    <row r="519" spans="2:7" ht="15.75">
      <c r="B519" s="8"/>
      <c r="C519" s="8"/>
      <c r="D519" s="8"/>
      <c r="E519" s="8"/>
      <c r="F519" s="8"/>
      <c r="G519" s="8"/>
    </row>
    <row r="526" ht="15.75">
      <c r="A526" s="8"/>
    </row>
    <row r="528" spans="2:7" ht="15.75">
      <c r="B528" s="8"/>
      <c r="C528" s="8"/>
      <c r="D528" s="8"/>
      <c r="E528" s="8"/>
      <c r="F528" s="8"/>
      <c r="G528" s="8"/>
    </row>
    <row r="533" spans="2:7" ht="15.75">
      <c r="B533" s="8"/>
      <c r="C533" s="8"/>
      <c r="D533" s="8"/>
      <c r="E533" s="8"/>
      <c r="F533" s="8"/>
      <c r="G533" s="8"/>
    </row>
    <row r="535" ht="15.75">
      <c r="A535" s="8"/>
    </row>
    <row r="540" ht="15.75">
      <c r="A540" s="8"/>
    </row>
    <row r="555" spans="2:7" ht="15.75">
      <c r="B555" s="32"/>
      <c r="C555" s="32"/>
      <c r="D555" s="32"/>
      <c r="E555" s="32"/>
      <c r="F555" s="32"/>
      <c r="G555" s="32"/>
    </row>
    <row r="556" spans="2:7" ht="15.75">
      <c r="B556" s="66"/>
      <c r="C556" s="66"/>
      <c r="D556" s="66"/>
      <c r="E556" s="66"/>
      <c r="F556" s="66"/>
      <c r="G556" s="66"/>
    </row>
    <row r="557" spans="2:7" ht="15.75">
      <c r="B557" s="26"/>
      <c r="C557" s="26"/>
      <c r="D557" s="26"/>
      <c r="E557" s="26"/>
      <c r="F557" s="26"/>
      <c r="G557" s="26"/>
    </row>
    <row r="558" spans="2:7" ht="15.75">
      <c r="B558" s="26"/>
      <c r="C558" s="26"/>
      <c r="D558" s="26"/>
      <c r="E558" s="26"/>
      <c r="F558" s="26"/>
      <c r="G558" s="26"/>
    </row>
    <row r="559" spans="2:7" ht="15.75">
      <c r="B559" s="26"/>
      <c r="C559" s="26"/>
      <c r="D559" s="26"/>
      <c r="E559" s="26"/>
      <c r="F559" s="26"/>
      <c r="G559" s="26"/>
    </row>
    <row r="560" spans="2:7" ht="15.75">
      <c r="B560" s="26"/>
      <c r="C560" s="26"/>
      <c r="D560" s="26"/>
      <c r="E560" s="26"/>
      <c r="F560" s="26"/>
      <c r="G560" s="26"/>
    </row>
    <row r="561" spans="2:7" ht="15.75">
      <c r="B561" s="26"/>
      <c r="C561" s="26"/>
      <c r="D561" s="26"/>
      <c r="E561" s="26"/>
      <c r="F561" s="26"/>
      <c r="G561" s="26"/>
    </row>
    <row r="562" spans="1:7" ht="15.75">
      <c r="A562" s="32"/>
      <c r="B562" s="26"/>
      <c r="C562" s="26"/>
      <c r="D562" s="26"/>
      <c r="E562" s="26"/>
      <c r="F562" s="26"/>
      <c r="G562" s="26"/>
    </row>
    <row r="563" spans="1:7" ht="15.75">
      <c r="A563" s="66"/>
      <c r="B563" s="26"/>
      <c r="C563" s="26"/>
      <c r="D563" s="26"/>
      <c r="E563" s="26"/>
      <c r="F563" s="26"/>
      <c r="G563" s="26"/>
    </row>
    <row r="564" spans="1:7" ht="15.75">
      <c r="A564" s="26"/>
      <c r="B564" s="26"/>
      <c r="C564" s="26"/>
      <c r="D564" s="26"/>
      <c r="E564" s="26"/>
      <c r="F564" s="26"/>
      <c r="G564" s="26"/>
    </row>
    <row r="565" spans="1:7" ht="15.75">
      <c r="A565" s="26"/>
      <c r="B565" s="26"/>
      <c r="C565" s="26"/>
      <c r="D565" s="26"/>
      <c r="E565" s="26"/>
      <c r="F565" s="26"/>
      <c r="G565" s="26"/>
    </row>
    <row r="566" spans="1:7" ht="15.75">
      <c r="A566" s="26"/>
      <c r="B566" s="26"/>
      <c r="C566" s="26"/>
      <c r="D566" s="26"/>
      <c r="E566" s="26"/>
      <c r="F566" s="26"/>
      <c r="G566" s="26"/>
    </row>
    <row r="567" spans="1:7" ht="15.75">
      <c r="A567" s="26"/>
      <c r="B567" s="26"/>
      <c r="C567" s="26"/>
      <c r="D567" s="26"/>
      <c r="E567" s="26"/>
      <c r="F567" s="26"/>
      <c r="G567" s="26"/>
    </row>
    <row r="568" spans="1:7" ht="15.75">
      <c r="A568" s="26"/>
      <c r="B568" s="26"/>
      <c r="C568" s="26"/>
      <c r="D568" s="26"/>
      <c r="E568" s="26"/>
      <c r="F568" s="26"/>
      <c r="G568" s="26"/>
    </row>
    <row r="569" spans="1:7" ht="15.75">
      <c r="A569" s="26"/>
      <c r="B569" s="26"/>
      <c r="C569" s="26"/>
      <c r="D569" s="26"/>
      <c r="E569" s="26"/>
      <c r="F569" s="26"/>
      <c r="G569" s="26"/>
    </row>
    <row r="570" ht="15.75">
      <c r="A570" s="26"/>
    </row>
    <row r="571" ht="15.75">
      <c r="A571" s="26"/>
    </row>
    <row r="572" spans="1:7" ht="15.75">
      <c r="A572" s="26"/>
      <c r="B572" s="8"/>
      <c r="C572" s="8"/>
      <c r="D572" s="8"/>
      <c r="E572" s="8"/>
      <c r="F572" s="8"/>
      <c r="G572" s="8"/>
    </row>
    <row r="573" ht="15.75">
      <c r="A573" s="26"/>
    </row>
    <row r="574" ht="15.75">
      <c r="A574" s="26"/>
    </row>
    <row r="575" spans="1:7" ht="15.75">
      <c r="A575" s="26"/>
      <c r="B575" s="8"/>
      <c r="C575" s="8"/>
      <c r="D575" s="8"/>
      <c r="E575" s="8"/>
      <c r="F575" s="8"/>
      <c r="G575" s="8"/>
    </row>
    <row r="576" ht="15.75">
      <c r="A576" s="26"/>
    </row>
    <row r="579" ht="15.75">
      <c r="A579" s="8"/>
    </row>
    <row r="582" ht="15.75">
      <c r="A582" s="8"/>
    </row>
    <row r="583" spans="2:7" ht="15.75">
      <c r="B583" s="8"/>
      <c r="C583" s="8"/>
      <c r="D583" s="8"/>
      <c r="E583" s="8"/>
      <c r="F583" s="8"/>
      <c r="G583" s="8"/>
    </row>
    <row r="586" spans="2:7" ht="15.75">
      <c r="B586" s="32"/>
      <c r="C586" s="32"/>
      <c r="D586" s="32"/>
      <c r="E586" s="32"/>
      <c r="F586" s="32"/>
      <c r="G586" s="32"/>
    </row>
    <row r="587" spans="2:7" ht="15.75">
      <c r="B587" s="66"/>
      <c r="C587" s="66"/>
      <c r="D587" s="66"/>
      <c r="E587" s="66"/>
      <c r="F587" s="66"/>
      <c r="G587" s="66"/>
    </row>
    <row r="588" spans="2:7" ht="15.75">
      <c r="B588" s="26"/>
      <c r="C588" s="26"/>
      <c r="D588" s="26"/>
      <c r="E588" s="26"/>
      <c r="F588" s="26"/>
      <c r="G588" s="26"/>
    </row>
    <row r="589" spans="2:7" ht="15.75">
      <c r="B589" s="26"/>
      <c r="C589" s="26"/>
      <c r="D589" s="26"/>
      <c r="E589" s="26"/>
      <c r="F589" s="26"/>
      <c r="G589" s="26"/>
    </row>
    <row r="590" spans="1:7" ht="15.75">
      <c r="A590" s="8"/>
      <c r="B590" s="26"/>
      <c r="C590" s="26"/>
      <c r="D590" s="26"/>
      <c r="E590" s="26"/>
      <c r="F590" s="26"/>
      <c r="G590" s="26"/>
    </row>
    <row r="591" spans="2:7" ht="15.75">
      <c r="B591" s="26"/>
      <c r="C591" s="26"/>
      <c r="D591" s="26"/>
      <c r="E591" s="26"/>
      <c r="F591" s="26"/>
      <c r="G591" s="26"/>
    </row>
    <row r="592" spans="2:7" ht="15.75">
      <c r="B592" s="26"/>
      <c r="C592" s="26"/>
      <c r="D592" s="26"/>
      <c r="E592" s="26"/>
      <c r="F592" s="26"/>
      <c r="G592" s="26"/>
    </row>
    <row r="593" spans="1:7" ht="15.75">
      <c r="A593" s="32"/>
      <c r="B593" s="26"/>
      <c r="C593" s="26"/>
      <c r="D593" s="26"/>
      <c r="E593" s="26"/>
      <c r="F593" s="26"/>
      <c r="G593" s="26"/>
    </row>
    <row r="594" spans="1:7" ht="15.75">
      <c r="A594" s="66"/>
      <c r="B594" s="26"/>
      <c r="C594" s="26"/>
      <c r="D594" s="26"/>
      <c r="E594" s="26"/>
      <c r="F594" s="26"/>
      <c r="G594" s="26"/>
    </row>
    <row r="595" spans="1:7" ht="15.75">
      <c r="A595" s="26"/>
      <c r="B595" s="26"/>
      <c r="C595" s="26"/>
      <c r="D595" s="26"/>
      <c r="E595" s="26"/>
      <c r="F595" s="26"/>
      <c r="G595" s="26"/>
    </row>
    <row r="596" spans="1:7" ht="15.75">
      <c r="A596" s="26"/>
      <c r="B596" s="26"/>
      <c r="C596" s="26"/>
      <c r="D596" s="26"/>
      <c r="E596" s="26"/>
      <c r="F596" s="26"/>
      <c r="G596" s="26"/>
    </row>
    <row r="597" spans="1:7" ht="15.75">
      <c r="A597" s="26"/>
      <c r="B597" s="26"/>
      <c r="C597" s="26"/>
      <c r="D597" s="26"/>
      <c r="E597" s="26"/>
      <c r="F597" s="26"/>
      <c r="G597" s="26"/>
    </row>
    <row r="598" spans="1:7" ht="15.75">
      <c r="A598" s="26"/>
      <c r="B598" s="26"/>
      <c r="C598" s="26"/>
      <c r="D598" s="26"/>
      <c r="E598" s="26"/>
      <c r="F598" s="26"/>
      <c r="G598" s="26"/>
    </row>
    <row r="599" spans="1:7" ht="15.75">
      <c r="A599" s="26"/>
      <c r="B599" s="26"/>
      <c r="C599" s="26"/>
      <c r="D599" s="26"/>
      <c r="E599" s="26"/>
      <c r="F599" s="26"/>
      <c r="G599" s="26"/>
    </row>
    <row r="600" spans="1:7" ht="15.75">
      <c r="A600" s="26"/>
      <c r="B600" s="26"/>
      <c r="C600" s="26"/>
      <c r="D600" s="26"/>
      <c r="E600" s="26"/>
      <c r="F600" s="26"/>
      <c r="G600" s="26"/>
    </row>
    <row r="601" spans="1:7" ht="15.75">
      <c r="A601" s="26"/>
      <c r="B601" s="26"/>
      <c r="C601" s="26"/>
      <c r="D601" s="26"/>
      <c r="E601" s="26"/>
      <c r="F601" s="26"/>
      <c r="G601" s="26"/>
    </row>
    <row r="602" spans="1:7" ht="15.75">
      <c r="A602" s="26"/>
      <c r="B602" s="26"/>
      <c r="C602" s="26"/>
      <c r="D602" s="26"/>
      <c r="E602" s="26"/>
      <c r="F602" s="26"/>
      <c r="G602" s="26"/>
    </row>
    <row r="603" spans="1:7" ht="15.75">
      <c r="A603" s="26"/>
      <c r="B603" s="26"/>
      <c r="C603" s="26"/>
      <c r="D603" s="26"/>
      <c r="E603" s="26"/>
      <c r="F603" s="26"/>
      <c r="G603" s="26"/>
    </row>
    <row r="604" spans="1:7" ht="15.75">
      <c r="A604" s="26"/>
      <c r="B604" s="26"/>
      <c r="C604" s="26"/>
      <c r="D604" s="26"/>
      <c r="E604" s="26"/>
      <c r="F604" s="26"/>
      <c r="G604" s="26"/>
    </row>
    <row r="605" spans="1:7" ht="15.75">
      <c r="A605" s="26"/>
      <c r="B605" s="26"/>
      <c r="C605" s="26"/>
      <c r="D605" s="26"/>
      <c r="E605" s="26"/>
      <c r="F605" s="26"/>
      <c r="G605" s="26"/>
    </row>
    <row r="606" spans="1:7" ht="15.75">
      <c r="A606" s="26"/>
      <c r="B606" s="26"/>
      <c r="C606" s="26"/>
      <c r="D606" s="26"/>
      <c r="E606" s="26"/>
      <c r="F606" s="26"/>
      <c r="G606" s="26"/>
    </row>
    <row r="607" spans="1:7" ht="15.75">
      <c r="A607" s="26"/>
      <c r="B607" s="26"/>
      <c r="C607" s="26"/>
      <c r="D607" s="26"/>
      <c r="E607" s="26"/>
      <c r="F607" s="26"/>
      <c r="G607" s="26"/>
    </row>
    <row r="608" spans="1:7" ht="15.75">
      <c r="A608" s="26"/>
      <c r="B608" s="26"/>
      <c r="C608" s="26"/>
      <c r="D608" s="26"/>
      <c r="E608" s="26"/>
      <c r="F608" s="26"/>
      <c r="G608" s="26"/>
    </row>
    <row r="609" spans="1:7" ht="15.75">
      <c r="A609" s="26"/>
      <c r="B609" s="26"/>
      <c r="C609" s="26"/>
      <c r="D609" s="26"/>
      <c r="E609" s="26"/>
      <c r="F609" s="26"/>
      <c r="G609" s="26"/>
    </row>
    <row r="610" spans="1:7" ht="15.75">
      <c r="A610" s="26"/>
      <c r="B610" s="26"/>
      <c r="C610" s="26"/>
      <c r="D610" s="26"/>
      <c r="E610" s="26"/>
      <c r="F610" s="26"/>
      <c r="G610" s="26"/>
    </row>
    <row r="611" spans="1:7" ht="15.75">
      <c r="A611" s="26"/>
      <c r="B611" s="26"/>
      <c r="C611" s="26"/>
      <c r="D611" s="26"/>
      <c r="E611" s="26"/>
      <c r="F611" s="26"/>
      <c r="G611" s="26"/>
    </row>
    <row r="612" spans="1:7" ht="15.75">
      <c r="A612" s="26"/>
      <c r="B612" s="26"/>
      <c r="C612" s="26"/>
      <c r="D612" s="26"/>
      <c r="E612" s="26"/>
      <c r="F612" s="26"/>
      <c r="G612" s="26"/>
    </row>
    <row r="613" spans="1:7" ht="15.75">
      <c r="A613" s="26"/>
      <c r="B613" s="26"/>
      <c r="C613" s="26"/>
      <c r="D613" s="26"/>
      <c r="E613" s="26"/>
      <c r="F613" s="26"/>
      <c r="G613" s="26"/>
    </row>
    <row r="614" spans="1:7" ht="15.75">
      <c r="A614" s="26"/>
      <c r="B614" s="26"/>
      <c r="C614" s="26"/>
      <c r="D614" s="26"/>
      <c r="E614" s="26"/>
      <c r="F614" s="26"/>
      <c r="G614" s="26"/>
    </row>
    <row r="615" spans="1:7" ht="15.75">
      <c r="A615" s="26"/>
      <c r="B615" s="26"/>
      <c r="C615" s="26"/>
      <c r="D615" s="26"/>
      <c r="E615" s="26"/>
      <c r="F615" s="26"/>
      <c r="G615" s="26"/>
    </row>
    <row r="616" spans="1:7" ht="15.75">
      <c r="A616" s="26"/>
      <c r="B616" s="26"/>
      <c r="C616" s="26"/>
      <c r="D616" s="26"/>
      <c r="E616" s="26"/>
      <c r="F616" s="26"/>
      <c r="G616" s="26"/>
    </row>
    <row r="617" spans="1:7" ht="15.75">
      <c r="A617" s="26"/>
      <c r="B617" s="26"/>
      <c r="C617" s="26"/>
      <c r="D617" s="26"/>
      <c r="E617" s="26"/>
      <c r="F617" s="26"/>
      <c r="G617" s="26"/>
    </row>
    <row r="618" spans="1:7" ht="15.75">
      <c r="A618" s="26"/>
      <c r="B618" s="26"/>
      <c r="C618" s="26"/>
      <c r="D618" s="26"/>
      <c r="E618" s="26"/>
      <c r="F618" s="26"/>
      <c r="G618" s="26"/>
    </row>
    <row r="619" spans="1:7" ht="15.75">
      <c r="A619" s="26"/>
      <c r="B619" s="32"/>
      <c r="C619" s="32"/>
      <c r="D619" s="32"/>
      <c r="E619" s="32"/>
      <c r="F619" s="32"/>
      <c r="G619" s="32"/>
    </row>
    <row r="620" spans="1:7" ht="15.75">
      <c r="A620" s="26"/>
      <c r="B620" s="66"/>
      <c r="C620" s="66"/>
      <c r="D620" s="66"/>
      <c r="E620" s="66"/>
      <c r="F620" s="66"/>
      <c r="G620" s="66"/>
    </row>
    <row r="621" spans="1:7" ht="15.75">
      <c r="A621" s="26"/>
      <c r="B621" s="26"/>
      <c r="C621" s="26"/>
      <c r="D621" s="26"/>
      <c r="E621" s="26"/>
      <c r="F621" s="26"/>
      <c r="G621" s="26"/>
    </row>
    <row r="622" spans="1:7" ht="15.75">
      <c r="A622" s="26"/>
      <c r="B622" s="26"/>
      <c r="C622" s="26"/>
      <c r="D622" s="26"/>
      <c r="E622" s="26"/>
      <c r="F622" s="26"/>
      <c r="G622" s="26"/>
    </row>
    <row r="623" spans="1:7" ht="15.75">
      <c r="A623" s="26"/>
      <c r="B623" s="26"/>
      <c r="C623" s="26"/>
      <c r="D623" s="26"/>
      <c r="E623" s="26"/>
      <c r="F623" s="26"/>
      <c r="G623" s="26"/>
    </row>
    <row r="624" spans="1:7" ht="15.75">
      <c r="A624" s="26"/>
      <c r="B624" s="26"/>
      <c r="C624" s="26"/>
      <c r="D624" s="26"/>
      <c r="E624" s="26"/>
      <c r="F624" s="26"/>
      <c r="G624" s="26"/>
    </row>
    <row r="625" spans="1:7" ht="15.75">
      <c r="A625" s="26"/>
      <c r="B625" s="26"/>
      <c r="C625" s="26"/>
      <c r="D625" s="26"/>
      <c r="E625" s="26"/>
      <c r="F625" s="26"/>
      <c r="G625" s="26"/>
    </row>
    <row r="626" spans="1:7" ht="15.75">
      <c r="A626" s="32"/>
      <c r="B626" s="26"/>
      <c r="C626" s="26"/>
      <c r="D626" s="26"/>
      <c r="E626" s="26"/>
      <c r="F626" s="26"/>
      <c r="G626" s="26"/>
    </row>
    <row r="627" spans="1:7" ht="15.75">
      <c r="A627" s="66"/>
      <c r="B627" s="26"/>
      <c r="C627" s="26"/>
      <c r="D627" s="26"/>
      <c r="E627" s="26"/>
      <c r="F627" s="26"/>
      <c r="G627" s="26"/>
    </row>
    <row r="628" spans="1:7" ht="15.75">
      <c r="A628" s="26"/>
      <c r="B628" s="32"/>
      <c r="C628" s="32"/>
      <c r="D628" s="32"/>
      <c r="E628" s="32"/>
      <c r="F628" s="32"/>
      <c r="G628" s="32"/>
    </row>
    <row r="629" spans="1:7" ht="15.75">
      <c r="A629" s="26"/>
      <c r="B629" s="66"/>
      <c r="C629" s="66"/>
      <c r="D629" s="66"/>
      <c r="E629" s="66"/>
      <c r="F629" s="66"/>
      <c r="G629" s="66"/>
    </row>
    <row r="630" spans="1:7" ht="15.75">
      <c r="A630" s="26"/>
      <c r="B630" s="26"/>
      <c r="C630" s="26"/>
      <c r="D630" s="26"/>
      <c r="E630" s="26"/>
      <c r="F630" s="26"/>
      <c r="G630" s="26"/>
    </row>
    <row r="631" spans="1:7" ht="15.75">
      <c r="A631" s="26"/>
      <c r="B631" s="26"/>
      <c r="C631" s="26"/>
      <c r="D631" s="26"/>
      <c r="E631" s="26"/>
      <c r="F631" s="26"/>
      <c r="G631" s="26"/>
    </row>
    <row r="632" spans="1:7" ht="15.75">
      <c r="A632" s="26"/>
      <c r="B632" s="26"/>
      <c r="C632" s="26"/>
      <c r="D632" s="26"/>
      <c r="E632" s="26"/>
      <c r="F632" s="26"/>
      <c r="G632" s="26"/>
    </row>
    <row r="633" spans="1:7" ht="15.75">
      <c r="A633" s="26"/>
      <c r="B633" s="26"/>
      <c r="C633" s="26"/>
      <c r="D633" s="26"/>
      <c r="E633" s="26"/>
      <c r="F633" s="26"/>
      <c r="G633" s="26"/>
    </row>
    <row r="634" ht="15.75">
      <c r="A634" s="26"/>
    </row>
    <row r="635" spans="1:7" ht="15.75">
      <c r="A635" s="32"/>
      <c r="B635" s="26"/>
      <c r="C635" s="26"/>
      <c r="D635" s="26"/>
      <c r="E635" s="26"/>
      <c r="F635" s="26"/>
      <c r="G635" s="26"/>
    </row>
    <row r="636" spans="1:7" ht="15.75">
      <c r="A636" s="66"/>
      <c r="B636" s="26"/>
      <c r="C636" s="26"/>
      <c r="D636" s="26"/>
      <c r="E636" s="26"/>
      <c r="F636" s="26"/>
      <c r="G636" s="26"/>
    </row>
    <row r="637" spans="1:7" ht="15.75">
      <c r="A637" s="26"/>
      <c r="B637" s="26"/>
      <c r="C637" s="26"/>
      <c r="D637" s="26"/>
      <c r="E637" s="26"/>
      <c r="F637" s="26"/>
      <c r="G637" s="26"/>
    </row>
    <row r="638" spans="1:7" ht="15.75">
      <c r="A638" s="26"/>
      <c r="B638" s="26"/>
      <c r="C638" s="26"/>
      <c r="D638" s="26"/>
      <c r="E638" s="26"/>
      <c r="F638" s="26"/>
      <c r="G638" s="26"/>
    </row>
    <row r="639" spans="1:7" ht="15.75">
      <c r="A639" s="26"/>
      <c r="B639" s="26"/>
      <c r="C639" s="26"/>
      <c r="D639" s="26"/>
      <c r="E639" s="26"/>
      <c r="F639" s="26"/>
      <c r="G639" s="26"/>
    </row>
    <row r="640" spans="1:7" ht="15.75">
      <c r="A640" s="26"/>
      <c r="B640" s="32"/>
      <c r="C640" s="32"/>
      <c r="D640" s="32"/>
      <c r="E640" s="32"/>
      <c r="F640" s="32"/>
      <c r="G640" s="32"/>
    </row>
    <row r="641" spans="2:7" ht="15.75">
      <c r="B641" s="66"/>
      <c r="C641" s="66"/>
      <c r="D641" s="66"/>
      <c r="E641" s="66"/>
      <c r="F641" s="66"/>
      <c r="G641" s="66"/>
    </row>
    <row r="642" spans="1:7" ht="15.75">
      <c r="A642" s="26"/>
      <c r="B642" s="26"/>
      <c r="C642" s="26"/>
      <c r="D642" s="26"/>
      <c r="E642" s="26"/>
      <c r="F642" s="26"/>
      <c r="G642" s="26"/>
    </row>
    <row r="643" spans="1:7" ht="15.75">
      <c r="A643" s="26"/>
      <c r="B643" s="26"/>
      <c r="C643" s="26"/>
      <c r="D643" s="26"/>
      <c r="E643" s="26"/>
      <c r="F643" s="26"/>
      <c r="G643" s="26"/>
    </row>
    <row r="644" spans="1:7" ht="15.75">
      <c r="A644" s="26"/>
      <c r="B644" s="26"/>
      <c r="C644" s="26"/>
      <c r="D644" s="26"/>
      <c r="E644" s="26"/>
      <c r="F644" s="26"/>
      <c r="G644" s="26"/>
    </row>
    <row r="645" spans="1:7" ht="15.75">
      <c r="A645" s="26"/>
      <c r="B645" s="26"/>
      <c r="C645" s="26"/>
      <c r="D645" s="26"/>
      <c r="E645" s="26"/>
      <c r="F645" s="26"/>
      <c r="G645" s="26"/>
    </row>
    <row r="646" spans="1:7" ht="15.75">
      <c r="A646" s="26"/>
      <c r="B646" s="26"/>
      <c r="C646" s="26"/>
      <c r="D646" s="26"/>
      <c r="E646" s="26"/>
      <c r="F646" s="26"/>
      <c r="G646" s="26"/>
    </row>
    <row r="647" spans="1:7" ht="15.75">
      <c r="A647" s="32"/>
      <c r="B647" s="26"/>
      <c r="C647" s="26"/>
      <c r="D647" s="26"/>
      <c r="E647" s="26"/>
      <c r="F647" s="26"/>
      <c r="G647" s="26"/>
    </row>
    <row r="648" spans="1:7" ht="15.75">
      <c r="A648" s="66"/>
      <c r="B648" s="26"/>
      <c r="C648" s="26"/>
      <c r="D648" s="26"/>
      <c r="E648" s="26"/>
      <c r="F648" s="26"/>
      <c r="G648" s="26"/>
    </row>
    <row r="649" spans="1:7" ht="15.75">
      <c r="A649" s="26"/>
      <c r="B649" s="32"/>
      <c r="C649" s="32"/>
      <c r="D649" s="32"/>
      <c r="E649" s="32"/>
      <c r="F649" s="32"/>
      <c r="G649" s="32"/>
    </row>
    <row r="650" spans="1:7" ht="15.75">
      <c r="A650" s="26"/>
      <c r="B650" s="66"/>
      <c r="C650" s="66"/>
      <c r="D650" s="66"/>
      <c r="E650" s="66"/>
      <c r="F650" s="66"/>
      <c r="G650" s="66"/>
    </row>
    <row r="651" spans="1:7" ht="15.75">
      <c r="A651" s="26"/>
      <c r="B651" s="26"/>
      <c r="C651" s="26"/>
      <c r="D651" s="26"/>
      <c r="E651" s="26"/>
      <c r="F651" s="26"/>
      <c r="G651" s="26"/>
    </row>
    <row r="652" spans="1:7" ht="15.75">
      <c r="A652" s="26"/>
      <c r="B652" s="26"/>
      <c r="C652" s="26"/>
      <c r="D652" s="26"/>
      <c r="E652" s="26"/>
      <c r="F652" s="26"/>
      <c r="G652" s="26"/>
    </row>
    <row r="653" spans="1:7" ht="15.75">
      <c r="A653" s="26"/>
      <c r="B653" s="26"/>
      <c r="C653" s="26"/>
      <c r="D653" s="26"/>
      <c r="E653" s="26"/>
      <c r="F653" s="26"/>
      <c r="G653" s="26"/>
    </row>
    <row r="654" spans="1:7" ht="15.75">
      <c r="A654" s="26"/>
      <c r="B654" s="26"/>
      <c r="C654" s="26"/>
      <c r="D654" s="26"/>
      <c r="E654" s="26"/>
      <c r="F654" s="26"/>
      <c r="G654" s="26"/>
    </row>
    <row r="655" spans="1:7" ht="15.75">
      <c r="A655" s="26"/>
      <c r="B655" s="26"/>
      <c r="C655" s="26"/>
      <c r="D655" s="26"/>
      <c r="E655" s="26"/>
      <c r="F655" s="26"/>
      <c r="G655" s="26"/>
    </row>
    <row r="656" spans="1:7" ht="15.75">
      <c r="A656" s="32"/>
      <c r="B656" s="26"/>
      <c r="C656" s="26"/>
      <c r="D656" s="26"/>
      <c r="E656" s="26"/>
      <c r="F656" s="26"/>
      <c r="G656" s="26"/>
    </row>
    <row r="657" spans="1:7" ht="15.75">
      <c r="A657" s="66"/>
      <c r="B657" s="26"/>
      <c r="C657" s="26"/>
      <c r="D657" s="26"/>
      <c r="E657" s="26"/>
      <c r="F657" s="26"/>
      <c r="G657" s="26"/>
    </row>
    <row r="658" spans="1:7" ht="15.75">
      <c r="A658" s="26"/>
      <c r="B658" s="32"/>
      <c r="C658" s="32"/>
      <c r="D658" s="32"/>
      <c r="E658" s="32"/>
      <c r="F658" s="32"/>
      <c r="G658" s="32"/>
    </row>
    <row r="659" spans="1:7" ht="15.75">
      <c r="A659" s="26"/>
      <c r="B659" s="66"/>
      <c r="C659" s="66"/>
      <c r="D659" s="66"/>
      <c r="E659" s="66"/>
      <c r="F659" s="66"/>
      <c r="G659" s="66"/>
    </row>
    <row r="660" ht="15.75">
      <c r="A660" s="26"/>
    </row>
    <row r="661" ht="15.75">
      <c r="A661" s="26"/>
    </row>
    <row r="662" ht="15.75">
      <c r="A662" s="26"/>
    </row>
    <row r="663" ht="15.75">
      <c r="A663" s="26"/>
    </row>
    <row r="664" ht="15.75">
      <c r="A664" s="26"/>
    </row>
    <row r="665" ht="15.75">
      <c r="A665" s="32"/>
    </row>
    <row r="666" ht="15.75">
      <c r="A666" s="66"/>
    </row>
    <row r="667" spans="2:7" ht="15.75">
      <c r="B667" s="10"/>
      <c r="C667" s="10"/>
      <c r="D667" s="10"/>
      <c r="E667" s="10"/>
      <c r="F667" s="10"/>
      <c r="G667" s="10"/>
    </row>
    <row r="668" spans="2:7" ht="15.75">
      <c r="B668" s="8"/>
      <c r="C668" s="8"/>
      <c r="D668" s="8"/>
      <c r="E668" s="8"/>
      <c r="F668" s="8"/>
      <c r="G668" s="8"/>
    </row>
    <row r="674" ht="15.75">
      <c r="A674" s="10"/>
    </row>
    <row r="675" ht="15.75">
      <c r="A675" s="8"/>
    </row>
    <row r="676" spans="2:7" ht="15.75">
      <c r="B676" s="10"/>
      <c r="C676" s="10"/>
      <c r="D676" s="10"/>
      <c r="E676" s="10"/>
      <c r="F676" s="10"/>
      <c r="G676" s="10"/>
    </row>
    <row r="677" spans="2:7" ht="15.75">
      <c r="B677" s="8"/>
      <c r="C677" s="8"/>
      <c r="D677" s="8"/>
      <c r="E677" s="8"/>
      <c r="F677" s="8"/>
      <c r="G677" s="8"/>
    </row>
    <row r="683" ht="15.75">
      <c r="A683" s="10"/>
    </row>
    <row r="684" ht="15.75">
      <c r="A684" s="8"/>
    </row>
    <row r="685" spans="2:7" ht="15.75">
      <c r="B685" s="10"/>
      <c r="C685" s="10"/>
      <c r="D685" s="10"/>
      <c r="E685" s="10"/>
      <c r="F685" s="10"/>
      <c r="G685" s="10"/>
    </row>
    <row r="686" spans="2:7" ht="15.75">
      <c r="B686" s="8"/>
      <c r="C686" s="8"/>
      <c r="D686" s="8"/>
      <c r="E686" s="8"/>
      <c r="F686" s="8"/>
      <c r="G686" s="8"/>
    </row>
    <row r="692" ht="15.75">
      <c r="A692" s="10"/>
    </row>
    <row r="693" ht="15.75">
      <c r="A693" s="8"/>
    </row>
    <row r="694" spans="2:7" ht="15.75">
      <c r="B694" s="10"/>
      <c r="C694" s="10"/>
      <c r="D694" s="10"/>
      <c r="E694" s="10"/>
      <c r="F694" s="10"/>
      <c r="G694" s="10"/>
    </row>
    <row r="695" spans="2:7" ht="15.75">
      <c r="B695" s="8"/>
      <c r="C695" s="8"/>
      <c r="D695" s="8"/>
      <c r="E695" s="8"/>
      <c r="F695" s="8"/>
      <c r="G695" s="8"/>
    </row>
    <row r="701" ht="15.75">
      <c r="A701" s="10"/>
    </row>
    <row r="702" ht="15.75">
      <c r="A702" s="8"/>
    </row>
    <row r="706" spans="2:7" ht="15.75">
      <c r="B706" s="10"/>
      <c r="C706" s="10"/>
      <c r="D706" s="10"/>
      <c r="E706" s="10"/>
      <c r="F706" s="10"/>
      <c r="G706" s="10"/>
    </row>
    <row r="707" spans="2:7" ht="15.75">
      <c r="B707" s="8"/>
      <c r="C707" s="8"/>
      <c r="D707" s="8"/>
      <c r="E707" s="8"/>
      <c r="F707" s="8"/>
      <c r="G707" s="8"/>
    </row>
    <row r="713" ht="15.75">
      <c r="A713" s="10"/>
    </row>
    <row r="714" ht="15.75">
      <c r="A714" s="8"/>
    </row>
    <row r="718" spans="2:7" ht="15.75">
      <c r="B718" s="10"/>
      <c r="C718" s="10"/>
      <c r="D718" s="10"/>
      <c r="E718" s="10"/>
      <c r="F718" s="10"/>
      <c r="G718" s="10"/>
    </row>
    <row r="719" spans="2:7" ht="15.75">
      <c r="B719" s="8"/>
      <c r="C719" s="8"/>
      <c r="D719" s="8"/>
      <c r="E719" s="8"/>
      <c r="F719" s="8"/>
      <c r="G719" s="8"/>
    </row>
    <row r="725" ht="15.75">
      <c r="A725" s="10"/>
    </row>
    <row r="726" ht="15.75">
      <c r="A726" s="8"/>
    </row>
    <row r="727" spans="2:7" ht="15.75">
      <c r="B727" s="10"/>
      <c r="C727" s="10"/>
      <c r="D727" s="10"/>
      <c r="E727" s="10"/>
      <c r="F727" s="10"/>
      <c r="G727" s="10"/>
    </row>
    <row r="728" spans="2:7" ht="15.75">
      <c r="B728" s="8"/>
      <c r="C728" s="8"/>
      <c r="D728" s="8"/>
      <c r="E728" s="8"/>
      <c r="F728" s="8"/>
      <c r="G728" s="8"/>
    </row>
    <row r="734" ht="15.75">
      <c r="A734" s="10"/>
    </row>
    <row r="735" ht="15.75">
      <c r="A735" s="8"/>
    </row>
    <row r="736" spans="2:7" ht="15.75">
      <c r="B736" s="10"/>
      <c r="C736" s="10"/>
      <c r="D736" s="10"/>
      <c r="E736" s="10"/>
      <c r="F736" s="10"/>
      <c r="G736" s="10"/>
    </row>
    <row r="737" spans="2:7" ht="15.75">
      <c r="B737" s="8"/>
      <c r="C737" s="8"/>
      <c r="D737" s="8"/>
      <c r="E737" s="8"/>
      <c r="F737" s="8"/>
      <c r="G737" s="8"/>
    </row>
    <row r="743" ht="15.75">
      <c r="A743" s="10"/>
    </row>
    <row r="744" ht="15.75">
      <c r="A744" s="8"/>
    </row>
    <row r="745" spans="2:7" ht="15.75">
      <c r="B745" s="10"/>
      <c r="C745" s="10"/>
      <c r="D745" s="10"/>
      <c r="E745" s="10"/>
      <c r="F745" s="10"/>
      <c r="G745" s="10"/>
    </row>
    <row r="746" spans="2:7" ht="15.75">
      <c r="B746" s="8"/>
      <c r="C746" s="8"/>
      <c r="D746" s="8"/>
      <c r="E746" s="8"/>
      <c r="F746" s="8"/>
      <c r="G746" s="8"/>
    </row>
    <row r="752" ht="15.75">
      <c r="A752" s="10"/>
    </row>
    <row r="753" ht="15.75">
      <c r="A753" s="8"/>
    </row>
    <row r="754" spans="2:7" ht="15.75">
      <c r="B754" s="10"/>
      <c r="C754" s="10"/>
      <c r="D754" s="10"/>
      <c r="E754" s="10"/>
      <c r="F754" s="10"/>
      <c r="G754" s="10"/>
    </row>
    <row r="755" spans="2:7" ht="15.75">
      <c r="B755" s="8"/>
      <c r="C755" s="8"/>
      <c r="D755" s="8"/>
      <c r="E755" s="8"/>
      <c r="F755" s="8"/>
      <c r="G755" s="8"/>
    </row>
    <row r="761" ht="15.75">
      <c r="A761" s="10"/>
    </row>
    <row r="762" ht="15.75">
      <c r="A762" s="8"/>
    </row>
    <row r="763" spans="2:7" ht="15.75">
      <c r="B763" s="10"/>
      <c r="C763" s="10"/>
      <c r="D763" s="10"/>
      <c r="E763" s="10"/>
      <c r="F763" s="10"/>
      <c r="G763" s="10"/>
    </row>
    <row r="764" spans="2:7" ht="15.75">
      <c r="B764" s="8"/>
      <c r="C764" s="8"/>
      <c r="D764" s="8"/>
      <c r="E764" s="8"/>
      <c r="F764" s="8"/>
      <c r="G764" s="8"/>
    </row>
    <row r="770" ht="15.75">
      <c r="A770" s="10"/>
    </row>
    <row r="771" ht="15.75">
      <c r="A771" s="8"/>
    </row>
    <row r="772" spans="2:7" ht="15.75">
      <c r="B772" s="10"/>
      <c r="C772" s="10"/>
      <c r="D772" s="10"/>
      <c r="E772" s="10"/>
      <c r="F772" s="10"/>
      <c r="G772" s="10"/>
    </row>
    <row r="773" spans="2:7" ht="15.75">
      <c r="B773" s="8"/>
      <c r="C773" s="8"/>
      <c r="D773" s="8"/>
      <c r="E773" s="8"/>
      <c r="F773" s="8"/>
      <c r="G773" s="8"/>
    </row>
    <row r="779" ht="15.75">
      <c r="A779" s="10"/>
    </row>
    <row r="780" ht="15.75">
      <c r="A780" s="8"/>
    </row>
    <row r="781" spans="2:7" ht="15.75">
      <c r="B781" s="10"/>
      <c r="C781" s="10"/>
      <c r="D781" s="10"/>
      <c r="E781" s="10"/>
      <c r="F781" s="10"/>
      <c r="G781" s="10"/>
    </row>
    <row r="782" spans="2:7" ht="15.75">
      <c r="B782" s="8"/>
      <c r="C782" s="8"/>
      <c r="D782" s="8"/>
      <c r="E782" s="8"/>
      <c r="F782" s="8"/>
      <c r="G782" s="8"/>
    </row>
    <row r="788" ht="15.75">
      <c r="A788" s="10"/>
    </row>
    <row r="789" ht="15.75">
      <c r="A789" s="8"/>
    </row>
    <row r="790" spans="2:7" ht="15.75">
      <c r="B790" s="10"/>
      <c r="C790" s="10"/>
      <c r="D790" s="10"/>
      <c r="E790" s="10"/>
      <c r="F790" s="10"/>
      <c r="G790" s="10"/>
    </row>
    <row r="791" spans="2:7" ht="15.75">
      <c r="B791" s="8"/>
      <c r="C791" s="8"/>
      <c r="D791" s="8"/>
      <c r="E791" s="8"/>
      <c r="F791" s="8"/>
      <c r="G791" s="8"/>
    </row>
    <row r="797" ht="15.75">
      <c r="A797" s="10"/>
    </row>
    <row r="798" ht="15.75">
      <c r="A798" s="8"/>
    </row>
    <row r="799" spans="2:7" ht="15.75">
      <c r="B799" s="10"/>
      <c r="C799" s="10"/>
      <c r="D799" s="10"/>
      <c r="E799" s="10"/>
      <c r="F799" s="10"/>
      <c r="G799" s="10"/>
    </row>
    <row r="800" spans="2:7" ht="15.75">
      <c r="B800" s="8"/>
      <c r="C800" s="8"/>
      <c r="D800" s="8"/>
      <c r="E800" s="8"/>
      <c r="F800" s="8"/>
      <c r="G800" s="8"/>
    </row>
    <row r="806" ht="15.75">
      <c r="A806" s="10"/>
    </row>
    <row r="807" ht="15.75">
      <c r="A807" s="8"/>
    </row>
    <row r="808" spans="2:7" ht="15.75">
      <c r="B808" s="10"/>
      <c r="C808" s="10"/>
      <c r="D808" s="10"/>
      <c r="E808" s="10"/>
      <c r="F808" s="10"/>
      <c r="G808" s="10"/>
    </row>
    <row r="809" spans="2:7" ht="15.75">
      <c r="B809" s="8"/>
      <c r="C809" s="8"/>
      <c r="D809" s="8"/>
      <c r="E809" s="8"/>
      <c r="F809" s="8"/>
      <c r="G809" s="8"/>
    </row>
    <row r="815" ht="15.75">
      <c r="A815" s="10"/>
    </row>
    <row r="816" ht="15.75">
      <c r="A816" s="8"/>
    </row>
    <row r="817" spans="2:7" ht="15.75">
      <c r="B817" s="10"/>
      <c r="C817" s="10"/>
      <c r="D817" s="10"/>
      <c r="E817" s="10"/>
      <c r="F817" s="10"/>
      <c r="G817" s="10"/>
    </row>
    <row r="818" spans="2:7" ht="15.75">
      <c r="B818" s="8"/>
      <c r="C818" s="8"/>
      <c r="D818" s="8"/>
      <c r="E818" s="8"/>
      <c r="F818" s="8"/>
      <c r="G818" s="8"/>
    </row>
    <row r="824" ht="15.75">
      <c r="A824" s="10"/>
    </row>
    <row r="825" ht="15.75">
      <c r="A825" s="8"/>
    </row>
    <row r="826" spans="2:7" ht="15.75">
      <c r="B826" s="10"/>
      <c r="C826" s="10"/>
      <c r="D826" s="10"/>
      <c r="E826" s="10"/>
      <c r="F826" s="10"/>
      <c r="G826" s="10"/>
    </row>
    <row r="827" spans="2:7" ht="15.75">
      <c r="B827" s="8"/>
      <c r="C827" s="8"/>
      <c r="D827" s="8"/>
      <c r="E827" s="8"/>
      <c r="F827" s="8"/>
      <c r="G827" s="8"/>
    </row>
    <row r="833" ht="15.75">
      <c r="A833" s="10"/>
    </row>
    <row r="834" ht="15.75">
      <c r="A834" s="8"/>
    </row>
    <row r="835" spans="2:7" ht="15.75">
      <c r="B835" s="10"/>
      <c r="C835" s="10"/>
      <c r="D835" s="10"/>
      <c r="E835" s="10"/>
      <c r="F835" s="10"/>
      <c r="G835" s="10"/>
    </row>
    <row r="836" spans="2:7" ht="15.75">
      <c r="B836" s="8"/>
      <c r="C836" s="8"/>
      <c r="D836" s="8"/>
      <c r="E836" s="8"/>
      <c r="F836" s="8"/>
      <c r="G836" s="8"/>
    </row>
    <row r="842" ht="15.75">
      <c r="A842" s="10"/>
    </row>
    <row r="843" ht="15.75">
      <c r="A843" s="8"/>
    </row>
    <row r="844" spans="2:7" ht="15.75">
      <c r="B844" s="10"/>
      <c r="C844" s="10"/>
      <c r="D844" s="10"/>
      <c r="E844" s="10"/>
      <c r="F844" s="10"/>
      <c r="G844" s="10"/>
    </row>
    <row r="845" spans="2:7" ht="15.75">
      <c r="B845" s="8"/>
      <c r="C845" s="8"/>
      <c r="D845" s="8"/>
      <c r="E845" s="8"/>
      <c r="F845" s="8"/>
      <c r="G845" s="8"/>
    </row>
    <row r="851" ht="15.75">
      <c r="A851" s="10"/>
    </row>
    <row r="852" ht="15.75">
      <c r="A852" s="8"/>
    </row>
    <row r="853" spans="2:7" ht="15.75">
      <c r="B853" s="10"/>
      <c r="C853" s="10"/>
      <c r="D853" s="10"/>
      <c r="E853" s="10"/>
      <c r="F853" s="10"/>
      <c r="G853" s="10"/>
    </row>
    <row r="854" spans="2:7" ht="15.75">
      <c r="B854" s="8"/>
      <c r="C854" s="8"/>
      <c r="D854" s="8"/>
      <c r="E854" s="8"/>
      <c r="F854" s="8"/>
      <c r="G854" s="8"/>
    </row>
    <row r="860" ht="15.75">
      <c r="A860" s="10"/>
    </row>
    <row r="861" ht="15.75">
      <c r="A861" s="8"/>
    </row>
    <row r="862" spans="2:7" ht="15.75">
      <c r="B862" s="10"/>
      <c r="C862" s="10"/>
      <c r="D862" s="10"/>
      <c r="E862" s="10"/>
      <c r="F862" s="10"/>
      <c r="G862" s="10"/>
    </row>
    <row r="863" spans="2:7" ht="15.75">
      <c r="B863" s="8"/>
      <c r="C863" s="8"/>
      <c r="D863" s="8"/>
      <c r="E863" s="8"/>
      <c r="F863" s="8"/>
      <c r="G863" s="8"/>
    </row>
    <row r="869" ht="15.75">
      <c r="A869" s="10"/>
    </row>
    <row r="870" ht="15.75">
      <c r="A870" s="8"/>
    </row>
    <row r="871" spans="2:7" ht="15.75">
      <c r="B871" s="10"/>
      <c r="C871" s="10"/>
      <c r="D871" s="10"/>
      <c r="E871" s="10"/>
      <c r="F871" s="10"/>
      <c r="G871" s="10"/>
    </row>
    <row r="872" spans="2:7" ht="15.75">
      <c r="B872" s="8"/>
      <c r="C872" s="8"/>
      <c r="D872" s="8"/>
      <c r="E872" s="8"/>
      <c r="F872" s="8"/>
      <c r="G872" s="8"/>
    </row>
    <row r="878" ht="15.75">
      <c r="A878" s="10"/>
    </row>
    <row r="879" ht="15.75">
      <c r="A879" s="8"/>
    </row>
    <row r="883" spans="2:7" ht="15.75">
      <c r="B883" s="10"/>
      <c r="C883" s="10"/>
      <c r="D883" s="10"/>
      <c r="E883" s="10"/>
      <c r="F883" s="10"/>
      <c r="G883" s="10"/>
    </row>
    <row r="884" spans="2:7" ht="15.75">
      <c r="B884" s="8"/>
      <c r="C884" s="8"/>
      <c r="D884" s="8"/>
      <c r="E884" s="8"/>
      <c r="F884" s="8"/>
      <c r="G884" s="8"/>
    </row>
    <row r="890" ht="15.75">
      <c r="A890" s="10"/>
    </row>
    <row r="891" ht="15.75">
      <c r="A891" s="8"/>
    </row>
    <row r="894" spans="2:7" ht="15.75">
      <c r="B894" s="10"/>
      <c r="C894" s="10"/>
      <c r="D894" s="10"/>
      <c r="E894" s="10"/>
      <c r="F894" s="10"/>
      <c r="G894" s="10"/>
    </row>
    <row r="895" spans="2:7" ht="15.75">
      <c r="B895" s="8"/>
      <c r="C895" s="8"/>
      <c r="D895" s="8"/>
      <c r="E895" s="8"/>
      <c r="F895" s="8"/>
      <c r="G895" s="8"/>
    </row>
    <row r="901" ht="15.75">
      <c r="A901" s="10"/>
    </row>
    <row r="902" ht="15.75">
      <c r="A902" s="8"/>
    </row>
    <row r="906" spans="2:7" ht="15.75">
      <c r="B906" s="10"/>
      <c r="C906" s="10"/>
      <c r="D906" s="10"/>
      <c r="E906" s="10"/>
      <c r="F906" s="10"/>
      <c r="G906" s="10"/>
    </row>
    <row r="907" spans="2:7" ht="15.75">
      <c r="B907" s="8"/>
      <c r="C907" s="8"/>
      <c r="D907" s="8"/>
      <c r="E907" s="8"/>
      <c r="F907" s="8"/>
      <c r="G907" s="8"/>
    </row>
    <row r="913" ht="15.75">
      <c r="A913" s="10"/>
    </row>
    <row r="914" ht="15.75">
      <c r="A914" s="8"/>
    </row>
    <row r="918" spans="2:7" ht="15.75">
      <c r="B918" s="10"/>
      <c r="C918" s="10"/>
      <c r="D918" s="10"/>
      <c r="E918" s="10"/>
      <c r="F918" s="10"/>
      <c r="G918" s="10"/>
    </row>
    <row r="919" spans="2:7" ht="15.75">
      <c r="B919" s="8"/>
      <c r="C919" s="8"/>
      <c r="D919" s="8"/>
      <c r="E919" s="8"/>
      <c r="F919" s="8"/>
      <c r="G919" s="8"/>
    </row>
    <row r="925" ht="15.75">
      <c r="A925" s="10"/>
    </row>
    <row r="926" ht="15.75">
      <c r="A926" s="8"/>
    </row>
    <row r="930" spans="2:7" ht="15.75">
      <c r="B930" s="10"/>
      <c r="C930" s="10"/>
      <c r="D930" s="10"/>
      <c r="E930" s="10"/>
      <c r="F930" s="10"/>
      <c r="G930" s="10"/>
    </row>
    <row r="931" spans="2:7" ht="15.75">
      <c r="B931" s="8"/>
      <c r="C931" s="8"/>
      <c r="D931" s="8"/>
      <c r="E931" s="8"/>
      <c r="F931" s="8"/>
      <c r="G931" s="8"/>
    </row>
    <row r="937" ht="15.75">
      <c r="A937" s="10"/>
    </row>
    <row r="938" ht="15.75">
      <c r="A938" s="8"/>
    </row>
    <row r="942" spans="2:7" ht="15.75">
      <c r="B942" s="10"/>
      <c r="C942" s="10"/>
      <c r="D942" s="10"/>
      <c r="E942" s="10"/>
      <c r="F942" s="10"/>
      <c r="G942" s="10"/>
    </row>
    <row r="943" spans="2:7" ht="15.75">
      <c r="B943" s="8"/>
      <c r="C943" s="8"/>
      <c r="D943" s="8"/>
      <c r="E943" s="8"/>
      <c r="F943" s="8"/>
      <c r="G943" s="8"/>
    </row>
    <row r="949" ht="15.75">
      <c r="A949" s="10"/>
    </row>
    <row r="950" ht="15.75">
      <c r="A950" s="8"/>
    </row>
    <row r="954" spans="2:7" ht="15.75">
      <c r="B954" s="10"/>
      <c r="C954" s="10"/>
      <c r="D954" s="10"/>
      <c r="E954" s="10"/>
      <c r="F954" s="10"/>
      <c r="G954" s="10"/>
    </row>
    <row r="955" spans="2:7" ht="15.75">
      <c r="B955" s="8"/>
      <c r="C955" s="8"/>
      <c r="D955" s="8"/>
      <c r="E955" s="8"/>
      <c r="F955" s="8"/>
      <c r="G955" s="8"/>
    </row>
    <row r="961" ht="15.75">
      <c r="A961" s="10"/>
    </row>
    <row r="962" ht="15.75">
      <c r="A962" s="8"/>
    </row>
    <row r="966" spans="2:7" ht="15.75">
      <c r="B966" s="10"/>
      <c r="C966" s="10"/>
      <c r="D966" s="10"/>
      <c r="E966" s="10"/>
      <c r="F966" s="10"/>
      <c r="G966" s="10"/>
    </row>
    <row r="967" spans="2:7" ht="15.75">
      <c r="B967" s="8"/>
      <c r="C967" s="8"/>
      <c r="D967" s="8"/>
      <c r="E967" s="8"/>
      <c r="F967" s="8"/>
      <c r="G967" s="8"/>
    </row>
    <row r="973" ht="15.75">
      <c r="A973" s="10"/>
    </row>
    <row r="974" ht="15.75">
      <c r="A974" s="8"/>
    </row>
    <row r="977" spans="2:7" ht="15.75">
      <c r="B977" s="10"/>
      <c r="C977" s="10"/>
      <c r="D977" s="10"/>
      <c r="E977" s="10"/>
      <c r="F977" s="10"/>
      <c r="G977" s="10"/>
    </row>
    <row r="978" spans="2:7" ht="15.75">
      <c r="B978" s="8"/>
      <c r="C978" s="8"/>
      <c r="D978" s="8"/>
      <c r="E978" s="8"/>
      <c r="F978" s="8"/>
      <c r="G978" s="8"/>
    </row>
    <row r="984" ht="15.75">
      <c r="A984" s="10"/>
    </row>
    <row r="985" ht="15.75">
      <c r="A985" s="8"/>
    </row>
    <row r="988" spans="2:7" ht="15.75">
      <c r="B988" s="10"/>
      <c r="C988" s="10"/>
      <c r="D988" s="10"/>
      <c r="E988" s="10"/>
      <c r="F988" s="10"/>
      <c r="G988" s="10"/>
    </row>
    <row r="989" spans="2:7" ht="15.75">
      <c r="B989" s="8"/>
      <c r="C989" s="8"/>
      <c r="D989" s="8"/>
      <c r="E989" s="8"/>
      <c r="F989" s="8"/>
      <c r="G989" s="8"/>
    </row>
    <row r="995" ht="15.75">
      <c r="A995" s="10"/>
    </row>
    <row r="996" ht="15.75">
      <c r="A996" s="8"/>
    </row>
    <row r="999" spans="2:7" ht="15.75">
      <c r="B999" s="10"/>
      <c r="C999" s="10"/>
      <c r="D999" s="10"/>
      <c r="E999" s="10"/>
      <c r="F999" s="10"/>
      <c r="G999" s="10"/>
    </row>
    <row r="1000" spans="2:7" ht="15.75">
      <c r="B1000" s="8"/>
      <c r="C1000" s="8"/>
      <c r="D1000" s="8"/>
      <c r="E1000" s="8"/>
      <c r="F1000" s="8"/>
      <c r="G1000" s="8"/>
    </row>
    <row r="1006" ht="15.75">
      <c r="A1006" s="10"/>
    </row>
    <row r="1007" ht="15.75">
      <c r="A1007" s="8"/>
    </row>
    <row r="1011" spans="2:7" ht="15.75">
      <c r="B1011" s="10"/>
      <c r="C1011" s="10"/>
      <c r="D1011" s="10"/>
      <c r="E1011" s="10"/>
      <c r="F1011" s="10"/>
      <c r="G1011" s="10"/>
    </row>
    <row r="1012" spans="2:7" ht="15.75">
      <c r="B1012" s="8"/>
      <c r="C1012" s="8"/>
      <c r="D1012" s="8"/>
      <c r="E1012" s="8"/>
      <c r="F1012" s="8"/>
      <c r="G1012" s="8"/>
    </row>
    <row r="1018" ht="15.75">
      <c r="A1018" s="10"/>
    </row>
    <row r="1019" ht="15.75">
      <c r="A1019" s="8"/>
    </row>
    <row r="1023" spans="2:7" ht="15.75">
      <c r="B1023" s="10"/>
      <c r="C1023" s="10"/>
      <c r="D1023" s="10"/>
      <c r="E1023" s="10"/>
      <c r="F1023" s="10"/>
      <c r="G1023" s="10"/>
    </row>
    <row r="1024" spans="2:7" ht="15.75">
      <c r="B1024" s="8"/>
      <c r="C1024" s="8"/>
      <c r="D1024" s="8"/>
      <c r="E1024" s="8"/>
      <c r="F1024" s="8"/>
      <c r="G1024" s="8"/>
    </row>
    <row r="1030" ht="15.75">
      <c r="A1030" s="10"/>
    </row>
    <row r="1031" ht="15.75">
      <c r="A1031" s="8"/>
    </row>
    <row r="1035" spans="2:7" ht="15.75">
      <c r="B1035" s="10"/>
      <c r="C1035" s="10"/>
      <c r="D1035" s="10"/>
      <c r="E1035" s="10"/>
      <c r="F1035" s="10"/>
      <c r="G1035" s="10"/>
    </row>
    <row r="1036" spans="2:7" ht="15.75">
      <c r="B1036" s="8"/>
      <c r="C1036" s="8"/>
      <c r="D1036" s="8"/>
      <c r="E1036" s="8"/>
      <c r="F1036" s="8"/>
      <c r="G1036" s="8"/>
    </row>
    <row r="1042" ht="15.75">
      <c r="A1042" s="10"/>
    </row>
    <row r="1043" ht="15.75">
      <c r="A1043" s="8"/>
    </row>
    <row r="1044" spans="2:7" ht="15.75">
      <c r="B1044" s="10"/>
      <c r="C1044" s="10"/>
      <c r="D1044" s="10"/>
      <c r="E1044" s="10"/>
      <c r="F1044" s="10"/>
      <c r="G1044" s="10"/>
    </row>
    <row r="1045" spans="2:7" ht="15.75">
      <c r="B1045" s="8"/>
      <c r="C1045" s="8"/>
      <c r="D1045" s="8"/>
      <c r="E1045" s="8"/>
      <c r="F1045" s="8"/>
      <c r="G1045" s="8"/>
    </row>
    <row r="1051" ht="15.75">
      <c r="A1051" s="10"/>
    </row>
    <row r="1052" ht="15.75">
      <c r="A1052" s="8"/>
    </row>
    <row r="1055" spans="2:7" ht="15.75">
      <c r="B1055" s="10"/>
      <c r="C1055" s="10"/>
      <c r="D1055" s="10"/>
      <c r="E1055" s="10"/>
      <c r="F1055" s="10"/>
      <c r="G1055" s="10"/>
    </row>
    <row r="1056" spans="2:7" ht="15.75">
      <c r="B1056" s="8"/>
      <c r="C1056" s="8"/>
      <c r="D1056" s="8"/>
      <c r="E1056" s="8"/>
      <c r="F1056" s="8"/>
      <c r="G1056" s="8"/>
    </row>
    <row r="1062" ht="15.75">
      <c r="A1062" s="10"/>
    </row>
    <row r="1063" ht="15.75">
      <c r="A1063" s="8"/>
    </row>
    <row r="1067" spans="2:7" ht="15.75">
      <c r="B1067" s="10"/>
      <c r="C1067" s="10"/>
      <c r="D1067" s="10"/>
      <c r="E1067" s="10"/>
      <c r="F1067" s="10"/>
      <c r="G1067" s="10"/>
    </row>
    <row r="1068" spans="2:7" ht="15.75">
      <c r="B1068" s="8"/>
      <c r="C1068" s="8"/>
      <c r="D1068" s="8"/>
      <c r="E1068" s="8"/>
      <c r="F1068" s="8"/>
      <c r="G1068" s="8"/>
    </row>
    <row r="1074" ht="15.75">
      <c r="A1074" s="10"/>
    </row>
    <row r="1075" ht="15.75">
      <c r="A1075" s="8"/>
    </row>
    <row r="1079" spans="2:7" ht="15.75">
      <c r="B1079" s="10"/>
      <c r="C1079" s="10"/>
      <c r="D1079" s="10"/>
      <c r="E1079" s="10"/>
      <c r="F1079" s="10"/>
      <c r="G1079" s="10"/>
    </row>
    <row r="1080" spans="2:7" ht="15.75">
      <c r="B1080" s="8"/>
      <c r="C1080" s="8"/>
      <c r="D1080" s="8"/>
      <c r="E1080" s="8"/>
      <c r="F1080" s="8"/>
      <c r="G1080" s="8"/>
    </row>
    <row r="1086" ht="15.75">
      <c r="A1086" s="10"/>
    </row>
    <row r="1087" ht="15.75">
      <c r="A1087" s="8"/>
    </row>
    <row r="1091" spans="2:7" ht="15.75">
      <c r="B1091" s="10"/>
      <c r="C1091" s="10"/>
      <c r="D1091" s="10"/>
      <c r="E1091" s="10"/>
      <c r="F1091" s="10"/>
      <c r="G1091" s="10"/>
    </row>
    <row r="1092" spans="2:7" ht="15.75">
      <c r="B1092" s="8"/>
      <c r="C1092" s="8"/>
      <c r="D1092" s="8"/>
      <c r="E1092" s="8"/>
      <c r="F1092" s="8"/>
      <c r="G1092" s="8"/>
    </row>
    <row r="1098" ht="15.75">
      <c r="A1098" s="10"/>
    </row>
    <row r="1099" ht="15.75">
      <c r="A1099" s="8"/>
    </row>
    <row r="1103" spans="2:7" ht="15.75">
      <c r="B1103" s="10"/>
      <c r="C1103" s="10"/>
      <c r="D1103" s="10"/>
      <c r="E1103" s="10"/>
      <c r="F1103" s="10"/>
      <c r="G1103" s="10"/>
    </row>
    <row r="1110" ht="15.75">
      <c r="A1110" s="10"/>
    </row>
    <row r="1115" spans="2:7" ht="15.75">
      <c r="B1115" s="10"/>
      <c r="C1115" s="10"/>
      <c r="D1115" s="10"/>
      <c r="E1115" s="10"/>
      <c r="F1115" s="10"/>
      <c r="G1115" s="10"/>
    </row>
    <row r="1122" ht="15.75">
      <c r="A1122" s="10"/>
    </row>
    <row r="1127" spans="2:7" ht="15.75">
      <c r="B1127" s="10"/>
      <c r="C1127" s="10"/>
      <c r="D1127" s="10"/>
      <c r="E1127" s="10"/>
      <c r="F1127" s="10"/>
      <c r="G1127" s="10"/>
    </row>
    <row r="1134" ht="15.75">
      <c r="A1134" s="10"/>
    </row>
    <row r="1139" spans="2:7" ht="15.75">
      <c r="B1139" s="10"/>
      <c r="C1139" s="10"/>
      <c r="D1139" s="10"/>
      <c r="E1139" s="10"/>
      <c r="F1139" s="10"/>
      <c r="G1139" s="10"/>
    </row>
    <row r="1146" ht="15.75">
      <c r="A1146" s="10"/>
    </row>
    <row r="1147" spans="2:7" ht="15.75">
      <c r="B1147" s="10"/>
      <c r="C1147" s="10"/>
      <c r="D1147" s="10"/>
      <c r="E1147" s="10"/>
      <c r="F1147" s="10"/>
      <c r="G1147" s="10"/>
    </row>
    <row r="1154" ht="15.75">
      <c r="A1154" s="10"/>
    </row>
    <row r="1159" spans="2:7" ht="15.75">
      <c r="B1159" s="10"/>
      <c r="C1159" s="10"/>
      <c r="D1159" s="10"/>
      <c r="E1159" s="10"/>
      <c r="F1159" s="10"/>
      <c r="G1159" s="10"/>
    </row>
    <row r="1166" ht="15.75">
      <c r="A1166" s="10"/>
    </row>
    <row r="1171" spans="2:7" ht="15.75">
      <c r="B1171" s="10"/>
      <c r="C1171" s="10"/>
      <c r="D1171" s="10"/>
      <c r="E1171" s="10"/>
      <c r="F1171" s="10"/>
      <c r="G1171" s="10"/>
    </row>
    <row r="1178" ht="15.75">
      <c r="A1178" s="10"/>
    </row>
    <row r="1203" spans="2:7" ht="15.75">
      <c r="B1203" s="10"/>
      <c r="C1203" s="10"/>
      <c r="D1203" s="10"/>
      <c r="E1203" s="10"/>
      <c r="F1203" s="10"/>
      <c r="G1203" s="10"/>
    </row>
    <row r="1204" spans="2:7" ht="15.75">
      <c r="B1204" s="8"/>
      <c r="C1204" s="8"/>
      <c r="D1204" s="8"/>
      <c r="E1204" s="8"/>
      <c r="F1204" s="8"/>
      <c r="G1204" s="8"/>
    </row>
    <row r="1210" ht="15.75">
      <c r="A1210" s="10"/>
    </row>
    <row r="1211" ht="15.75">
      <c r="A1211" s="8"/>
    </row>
    <row r="1215" spans="2:7" ht="15.75">
      <c r="B1215" s="10"/>
      <c r="C1215" s="10"/>
      <c r="D1215" s="10"/>
      <c r="E1215" s="10"/>
      <c r="F1215" s="10"/>
      <c r="G1215" s="10"/>
    </row>
    <row r="1216" spans="2:7" ht="15.75">
      <c r="B1216" s="8"/>
      <c r="C1216" s="8"/>
      <c r="D1216" s="8"/>
      <c r="E1216" s="8"/>
      <c r="F1216" s="8"/>
      <c r="G1216" s="8"/>
    </row>
    <row r="1222" ht="15.75">
      <c r="A1222" s="10"/>
    </row>
    <row r="1223" ht="15.75">
      <c r="A1223" s="8"/>
    </row>
    <row r="1227" spans="2:7" ht="15.75">
      <c r="B1227" s="10"/>
      <c r="C1227" s="10"/>
      <c r="D1227" s="10"/>
      <c r="E1227" s="10"/>
      <c r="F1227" s="10"/>
      <c r="G1227" s="10"/>
    </row>
    <row r="1234" ht="15.75">
      <c r="A1234" s="10"/>
    </row>
    <row r="1240" spans="2:7" ht="15.75">
      <c r="B1240" s="8"/>
      <c r="C1240" s="8"/>
      <c r="D1240" s="8"/>
      <c r="E1240" s="8"/>
      <c r="F1240" s="8"/>
      <c r="G1240" s="8"/>
    </row>
    <row r="1241" spans="2:7" ht="15.75">
      <c r="B1241" s="8"/>
      <c r="C1241" s="8"/>
      <c r="D1241" s="8"/>
      <c r="E1241" s="8"/>
      <c r="F1241" s="8"/>
      <c r="G1241" s="8"/>
    </row>
    <row r="1242" spans="2:7" ht="15.75">
      <c r="B1242" s="8"/>
      <c r="C1242" s="8"/>
      <c r="D1242" s="8"/>
      <c r="E1242" s="8"/>
      <c r="F1242" s="8"/>
      <c r="G1242" s="8"/>
    </row>
    <row r="1243" spans="2:7" ht="15.75">
      <c r="B1243" s="8"/>
      <c r="C1243" s="8"/>
      <c r="D1243" s="8"/>
      <c r="E1243" s="8"/>
      <c r="F1243" s="8"/>
      <c r="G1243" s="8"/>
    </row>
    <row r="1244" spans="2:7" ht="15.75">
      <c r="B1244" s="8"/>
      <c r="C1244" s="8"/>
      <c r="D1244" s="8"/>
      <c r="E1244" s="8"/>
      <c r="F1244" s="8"/>
      <c r="G1244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62" spans="2:7" ht="15.75">
      <c r="B1262" s="10"/>
      <c r="C1262" s="10"/>
      <c r="D1262" s="10"/>
      <c r="E1262" s="10"/>
      <c r="F1262" s="10"/>
      <c r="G1262" s="10"/>
    </row>
    <row r="1263" spans="2:7" ht="15.75">
      <c r="B1263" s="8"/>
      <c r="C1263" s="8"/>
      <c r="D1263" s="8"/>
      <c r="E1263" s="8"/>
      <c r="F1263" s="8"/>
      <c r="G1263" s="8"/>
    </row>
    <row r="1267" spans="2:7" ht="15.75">
      <c r="B1267" s="10"/>
      <c r="C1267" s="10"/>
      <c r="D1267" s="10"/>
      <c r="E1267" s="10"/>
      <c r="F1267" s="10"/>
      <c r="G1267" s="10"/>
    </row>
    <row r="1268" spans="2:7" ht="15.75">
      <c r="B1268" s="10"/>
      <c r="C1268" s="10"/>
      <c r="D1268" s="10"/>
      <c r="E1268" s="10"/>
      <c r="F1268" s="10"/>
      <c r="G1268" s="10"/>
    </row>
    <row r="1269" ht="15.75">
      <c r="A1269" s="10"/>
    </row>
    <row r="1270" ht="15.75">
      <c r="A1270" s="8"/>
    </row>
    <row r="1272" spans="2:7" ht="15.75">
      <c r="B1272" s="10"/>
      <c r="C1272" s="10"/>
      <c r="D1272" s="10"/>
      <c r="E1272" s="10"/>
      <c r="F1272" s="10"/>
      <c r="G1272" s="10"/>
    </row>
    <row r="1274" ht="15.75">
      <c r="A1274" s="10"/>
    </row>
    <row r="1275" ht="15.75">
      <c r="A1275" s="10"/>
    </row>
    <row r="1277" spans="2:7" ht="15.75">
      <c r="B1277" s="10"/>
      <c r="C1277" s="10"/>
      <c r="D1277" s="10"/>
      <c r="E1277" s="10"/>
      <c r="F1277" s="10"/>
      <c r="G1277" s="10"/>
    </row>
    <row r="1279" ht="15.75">
      <c r="A1279" s="10"/>
    </row>
    <row r="1284" spans="1:7" ht="15.75">
      <c r="A1284" s="10"/>
      <c r="B1284" s="10"/>
      <c r="C1284" s="10"/>
      <c r="D1284" s="10"/>
      <c r="E1284" s="10"/>
      <c r="F1284" s="10"/>
      <c r="G1284" s="10"/>
    </row>
    <row r="1289" spans="2:7" ht="15.75">
      <c r="B1289" s="10"/>
      <c r="C1289" s="10"/>
      <c r="D1289" s="10"/>
      <c r="E1289" s="10"/>
      <c r="F1289" s="10"/>
      <c r="G1289" s="10"/>
    </row>
    <row r="1291" ht="15.75">
      <c r="A1291" s="10"/>
    </row>
    <row r="1296" ht="15.75">
      <c r="A1296" s="10"/>
    </row>
    <row r="1298" spans="2:7" ht="15.75">
      <c r="B1298" s="10"/>
      <c r="C1298" s="10"/>
      <c r="D1298" s="10"/>
      <c r="E1298" s="10"/>
      <c r="F1298" s="10"/>
      <c r="G1298" s="10"/>
    </row>
    <row r="1305" spans="1:7" ht="15.75">
      <c r="A1305" s="10"/>
      <c r="B1305" s="10"/>
      <c r="C1305" s="10"/>
      <c r="D1305" s="10"/>
      <c r="E1305" s="10"/>
      <c r="F1305" s="10"/>
      <c r="G1305" s="10"/>
    </row>
    <row r="1306" spans="2:7" ht="15.75">
      <c r="B1306" s="8"/>
      <c r="C1306" s="8"/>
      <c r="D1306" s="8"/>
      <c r="E1306" s="8"/>
      <c r="F1306" s="8"/>
      <c r="G1306" s="8"/>
    </row>
    <row r="1310" spans="2:7" ht="15.75">
      <c r="B1310" s="10"/>
      <c r="C1310" s="10"/>
      <c r="D1310" s="10"/>
      <c r="E1310" s="10"/>
      <c r="F1310" s="10"/>
      <c r="G1310" s="10"/>
    </row>
    <row r="1311" spans="2:7" ht="15.75">
      <c r="B1311" s="8"/>
      <c r="C1311" s="8"/>
      <c r="D1311" s="8"/>
      <c r="E1311" s="8"/>
      <c r="F1311" s="8"/>
      <c r="G1311" s="8"/>
    </row>
    <row r="1312" ht="15.75">
      <c r="A1312" s="10"/>
    </row>
    <row r="1313" ht="15.75">
      <c r="A1313" s="8"/>
    </row>
    <row r="1315" spans="2:7" ht="15.75">
      <c r="B1315" s="10"/>
      <c r="C1315" s="10"/>
      <c r="D1315" s="10"/>
      <c r="E1315" s="10"/>
      <c r="F1315" s="10"/>
      <c r="G1315" s="10"/>
    </row>
    <row r="1316" spans="2:7" ht="15.75">
      <c r="B1316" s="8"/>
      <c r="C1316" s="8"/>
      <c r="D1316" s="8"/>
      <c r="E1316" s="8"/>
      <c r="F1316" s="8"/>
      <c r="G1316" s="8"/>
    </row>
    <row r="1317" ht="15.75">
      <c r="A1317" s="10"/>
    </row>
    <row r="1318" ht="15.75">
      <c r="A1318" s="8"/>
    </row>
    <row r="1320" spans="2:7" ht="15.75">
      <c r="B1320" s="10"/>
      <c r="C1320" s="10"/>
      <c r="D1320" s="10"/>
      <c r="E1320" s="10"/>
      <c r="F1320" s="10"/>
      <c r="G1320" s="10"/>
    </row>
    <row r="1322" ht="15.75">
      <c r="A1322" s="10"/>
    </row>
    <row r="1323" ht="15.75">
      <c r="A1323" s="8"/>
    </row>
    <row r="1327" ht="15.75">
      <c r="A1327" s="10"/>
    </row>
    <row r="1375" spans="2:7" ht="15.75">
      <c r="B1375" s="8"/>
      <c r="C1375" s="8"/>
      <c r="D1375" s="8"/>
      <c r="E1375" s="8"/>
      <c r="F1375" s="8"/>
      <c r="G1375" s="8"/>
    </row>
    <row r="1382" ht="15.75">
      <c r="A1382" s="8"/>
    </row>
    <row r="1455" spans="2:7" ht="15.75">
      <c r="B1455" s="118"/>
      <c r="C1455" s="118"/>
      <c r="D1455" s="118"/>
      <c r="E1455" s="118"/>
      <c r="F1455" s="118"/>
      <c r="G1455" s="118"/>
    </row>
    <row r="1456" spans="2:7" ht="15.75">
      <c r="B1456" s="118"/>
      <c r="C1456" s="118"/>
      <c r="D1456" s="118"/>
      <c r="E1456" s="118"/>
      <c r="F1456" s="118"/>
      <c r="G1456" s="118"/>
    </row>
    <row r="1457" spans="2:7" ht="15.75">
      <c r="B1457" s="118"/>
      <c r="C1457" s="118"/>
      <c r="D1457" s="118"/>
      <c r="E1457" s="118"/>
      <c r="F1457" s="118"/>
      <c r="G1457" s="118"/>
    </row>
    <row r="1458" spans="2:7" ht="15.75">
      <c r="B1458" s="118"/>
      <c r="C1458" s="118"/>
      <c r="D1458" s="118"/>
      <c r="E1458" s="118"/>
      <c r="F1458" s="118"/>
      <c r="G1458" s="118"/>
    </row>
    <row r="1459" spans="2:7" ht="15.75">
      <c r="B1459" s="118"/>
      <c r="C1459" s="118"/>
      <c r="D1459" s="118"/>
      <c r="E1459" s="118"/>
      <c r="F1459" s="118"/>
      <c r="G1459" s="118"/>
    </row>
    <row r="1460" spans="2:7" ht="15.75">
      <c r="B1460" s="118"/>
      <c r="C1460" s="118"/>
      <c r="D1460" s="118"/>
      <c r="E1460" s="118"/>
      <c r="F1460" s="118"/>
      <c r="G1460" s="118"/>
    </row>
    <row r="1461" spans="2:7" ht="15.75">
      <c r="B1461" s="118"/>
      <c r="C1461" s="118"/>
      <c r="D1461" s="118"/>
      <c r="E1461" s="118"/>
      <c r="F1461" s="118"/>
      <c r="G1461" s="118"/>
    </row>
    <row r="1462" spans="1:7" ht="15.75">
      <c r="A1462" s="118"/>
      <c r="B1462" s="118"/>
      <c r="C1462" s="118"/>
      <c r="D1462" s="118"/>
      <c r="E1462" s="118"/>
      <c r="F1462" s="118"/>
      <c r="G1462" s="118"/>
    </row>
    <row r="1463" spans="1:7" ht="15.75">
      <c r="A1463" s="118"/>
      <c r="B1463" s="118"/>
      <c r="C1463" s="118"/>
      <c r="D1463" s="118"/>
      <c r="E1463" s="118"/>
      <c r="F1463" s="118"/>
      <c r="G1463" s="118"/>
    </row>
    <row r="1464" spans="1:7" ht="15.75">
      <c r="A1464" s="118"/>
      <c r="B1464" s="118"/>
      <c r="C1464" s="118"/>
      <c r="D1464" s="118"/>
      <c r="E1464" s="118"/>
      <c r="F1464" s="118"/>
      <c r="G1464" s="118"/>
    </row>
    <row r="1465" spans="1:7" ht="15.75">
      <c r="A1465" s="118"/>
      <c r="B1465" s="118"/>
      <c r="C1465" s="118"/>
      <c r="D1465" s="118"/>
      <c r="E1465" s="118"/>
      <c r="F1465" s="118"/>
      <c r="G1465" s="118"/>
    </row>
    <row r="1466" ht="15.75">
      <c r="A1466" s="118"/>
    </row>
    <row r="1467" ht="15.75">
      <c r="A1467" s="118"/>
    </row>
    <row r="1468" spans="1:7" ht="15.75">
      <c r="A1468" s="118"/>
      <c r="B1468" s="8"/>
      <c r="C1468" s="8"/>
      <c r="D1468" s="8"/>
      <c r="E1468" s="8"/>
      <c r="F1468" s="8"/>
      <c r="G1468" s="8"/>
    </row>
    <row r="1469" ht="15.75">
      <c r="A1469" s="118"/>
    </row>
    <row r="1470" spans="1:7" ht="15.75">
      <c r="A1470" s="118"/>
      <c r="B1470" s="8"/>
      <c r="C1470" s="8"/>
      <c r="D1470" s="8"/>
      <c r="E1470" s="8"/>
      <c r="F1470" s="8"/>
      <c r="G1470" s="8"/>
    </row>
    <row r="1471" ht="15.75">
      <c r="A1471" s="118"/>
    </row>
    <row r="1472" spans="1:7" ht="15.75">
      <c r="A1472" s="118"/>
      <c r="B1472" s="8"/>
      <c r="C1472" s="8"/>
      <c r="D1472" s="8"/>
      <c r="E1472" s="8"/>
      <c r="F1472" s="8"/>
      <c r="G1472" s="8"/>
    </row>
    <row r="1475" ht="15.75">
      <c r="A1475" s="8"/>
    </row>
    <row r="1477" ht="15.75">
      <c r="A1477" s="8"/>
    </row>
    <row r="1479" ht="15.75">
      <c r="A1479" s="8"/>
    </row>
  </sheetData>
  <mergeCells count="3">
    <mergeCell ref="A8:H8"/>
    <mergeCell ref="A10:H10"/>
    <mergeCell ref="A9:H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Pudomyagi</cp:lastModifiedBy>
  <cp:lastPrinted>2010-03-17T06:24:51Z</cp:lastPrinted>
  <dcterms:created xsi:type="dcterms:W3CDTF">1996-10-14T23:33:28Z</dcterms:created>
  <dcterms:modified xsi:type="dcterms:W3CDTF">2010-03-17T06:27:53Z</dcterms:modified>
  <cp:category/>
  <cp:version/>
  <cp:contentType/>
  <cp:contentStatus/>
</cp:coreProperties>
</file>